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heckCompatibility="1" defaultThemeVersion="124226"/>
  <bookViews>
    <workbookView xWindow="360" yWindow="300" windowWidth="14880" windowHeight="7815" activeTab="2"/>
  </bookViews>
  <sheets>
    <sheet name="Gestión Legislación" sheetId="1" r:id="rId1"/>
    <sheet name="Gestión Protecciones Ind" sheetId="7" r:id="rId2"/>
    <sheet name="Gestión Protecciones" sheetId="8" r:id="rId3"/>
    <sheet name="Gestión Instalaciones" sheetId="6" r:id="rId4"/>
    <sheet name="GUÍAS CALENDARIOS AGO-DIC 2013" sheetId="3" r:id="rId5"/>
  </sheets>
  <definedNames>
    <definedName name="_xlnm.Print_Area" localSheetId="3">'Gestión Instalaciones'!$A$1:$I$111</definedName>
    <definedName name="_xlnm.Print_Area" localSheetId="0">'Gestión Legislación'!$A$1:$I$86</definedName>
    <definedName name="_xlnm.Print_Area" localSheetId="2">'Gestión Protecciones'!$A$1:$I$74</definedName>
    <definedName name="_xlnm.Print_Area" localSheetId="1">'Gestión Protecciones Ind'!$A$1:$I$86</definedName>
    <definedName name="_xlnm.Print_Area" localSheetId="4">'GUÍAS CALENDARIOS AGO-DIC 2013'!$A$2:$F$98</definedName>
  </definedNames>
  <calcPr calcId="125725"/>
</workbook>
</file>

<file path=xl/calcChain.xml><?xml version="1.0" encoding="utf-8"?>
<calcChain xmlns="http://schemas.openxmlformats.org/spreadsheetml/2006/main">
  <c r="F51" i="8"/>
  <c r="F50"/>
  <c r="F62" i="7"/>
  <c r="F55"/>
  <c r="F57"/>
  <c r="F61" i="1"/>
  <c r="F62"/>
  <c r="F56"/>
  <c r="F63"/>
  <c r="F10" l="1"/>
  <c r="F49" i="8" l="1"/>
  <c r="F48"/>
  <c r="F47"/>
  <c r="F46"/>
  <c r="F42"/>
  <c r="F40"/>
  <c r="F39"/>
  <c r="F38"/>
  <c r="F37"/>
  <c r="F33"/>
  <c r="F32"/>
  <c r="F31"/>
  <c r="F30"/>
  <c r="F29"/>
  <c r="F28"/>
  <c r="F24"/>
  <c r="F23"/>
  <c r="F22"/>
  <c r="F21"/>
  <c r="F20"/>
  <c r="F19"/>
  <c r="F15"/>
  <c r="F14"/>
  <c r="F13"/>
  <c r="F12"/>
  <c r="F11"/>
  <c r="F9"/>
  <c r="F56" i="7"/>
  <c r="F54"/>
  <c r="F53"/>
  <c r="F49"/>
  <c r="F48"/>
  <c r="F47"/>
  <c r="F46"/>
  <c r="F45"/>
  <c r="F44"/>
  <c r="F43"/>
  <c r="F42"/>
  <c r="F41"/>
  <c r="F40"/>
  <c r="F36"/>
  <c r="F35"/>
  <c r="F34"/>
  <c r="F33"/>
  <c r="F32"/>
  <c r="F31"/>
  <c r="F30"/>
  <c r="F29"/>
  <c r="F28"/>
  <c r="F27"/>
  <c r="F26"/>
  <c r="F22"/>
  <c r="F21"/>
  <c r="F20"/>
  <c r="F19"/>
  <c r="F18"/>
  <c r="F17"/>
  <c r="F16"/>
  <c r="F15"/>
  <c r="F14"/>
  <c r="F13"/>
  <c r="F12"/>
  <c r="F10"/>
  <c r="F73" i="6"/>
  <c r="F74"/>
  <c r="F89"/>
  <c r="F88"/>
  <c r="F87"/>
  <c r="F86"/>
  <c r="F85"/>
  <c r="F84"/>
  <c r="F83"/>
  <c r="F82"/>
  <c r="F81"/>
  <c r="F80"/>
  <c r="F76"/>
  <c r="F72"/>
  <c r="F71"/>
  <c r="F70"/>
  <c r="F69"/>
  <c r="F68"/>
  <c r="F67"/>
  <c r="F62"/>
  <c r="F57"/>
  <c r="F56"/>
  <c r="F55"/>
  <c r="F54"/>
  <c r="F53"/>
  <c r="F49"/>
  <c r="F48"/>
  <c r="F47"/>
  <c r="F46"/>
  <c r="F45"/>
  <c r="F44"/>
  <c r="F43"/>
  <c r="F42"/>
  <c r="F41"/>
  <c r="F40"/>
  <c r="F36"/>
  <c r="F35"/>
  <c r="F34"/>
  <c r="F33"/>
  <c r="F32"/>
  <c r="F31"/>
  <c r="F30"/>
  <c r="F29"/>
  <c r="F28"/>
  <c r="F27"/>
  <c r="F26"/>
  <c r="F22"/>
  <c r="F21"/>
  <c r="F20"/>
  <c r="F19"/>
  <c r="F18"/>
  <c r="F17"/>
  <c r="F16"/>
  <c r="F15"/>
  <c r="F14"/>
  <c r="F13"/>
  <c r="F12"/>
  <c r="F10"/>
  <c r="F19" i="1" l="1"/>
  <c r="F20"/>
  <c r="F21"/>
  <c r="F60" l="1"/>
  <c r="F59"/>
  <c r="F58"/>
  <c r="F57"/>
  <c r="F55"/>
  <c r="F54"/>
  <c r="F53"/>
  <c r="F49"/>
  <c r="F48"/>
  <c r="F47"/>
  <c r="F46"/>
  <c r="F45"/>
  <c r="F44"/>
  <c r="F43"/>
  <c r="F42"/>
  <c r="F41"/>
  <c r="F40"/>
  <c r="F36"/>
  <c r="F35"/>
  <c r="F34"/>
  <c r="F33"/>
  <c r="F32"/>
  <c r="F31"/>
  <c r="F30"/>
  <c r="F29"/>
  <c r="F28"/>
  <c r="F27"/>
  <c r="F26"/>
  <c r="F22"/>
  <c r="F18"/>
  <c r="F17"/>
  <c r="F16"/>
  <c r="F15"/>
  <c r="F14"/>
  <c r="F13"/>
  <c r="F12"/>
  <c r="C13" i="3"/>
  <c r="B5"/>
  <c r="B6" s="1"/>
  <c r="B7" s="1"/>
  <c r="B8" s="1"/>
  <c r="B9" s="1"/>
  <c r="B10" s="1"/>
  <c r="B11" s="1"/>
  <c r="D87"/>
  <c r="D88"/>
  <c r="D89"/>
  <c r="D90"/>
  <c r="D91"/>
  <c r="D92"/>
  <c r="D93"/>
  <c r="D94"/>
  <c r="D95"/>
  <c r="D96"/>
  <c r="D77"/>
  <c r="D78"/>
  <c r="D79"/>
  <c r="D80"/>
  <c r="D81"/>
  <c r="D82"/>
  <c r="D83"/>
  <c r="D84"/>
  <c r="D85"/>
  <c r="D8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A22"/>
  <c r="A27" s="1"/>
  <c r="A32" s="1"/>
  <c r="A37" s="1"/>
  <c r="A42" s="1"/>
  <c r="A47" s="1"/>
  <c r="A52" s="1"/>
  <c r="A57" s="1"/>
  <c r="A62" s="1"/>
  <c r="D22"/>
  <c r="D23"/>
  <c r="D24"/>
  <c r="D25"/>
  <c r="D26"/>
  <c r="D20"/>
  <c r="D21"/>
  <c r="D19"/>
  <c r="D18"/>
  <c r="D17"/>
  <c r="E17" s="1"/>
  <c r="D98" l="1"/>
  <c r="A67"/>
  <c r="A72" s="1"/>
  <c r="A77" s="1"/>
  <c r="A82" s="1"/>
  <c r="A87" s="1"/>
  <c r="A92" s="1"/>
  <c r="E18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D5" l="1"/>
  <c r="D7"/>
  <c r="D9"/>
  <c r="D11"/>
  <c r="D6"/>
  <c r="D8"/>
  <c r="D10"/>
  <c r="D4"/>
  <c r="D13" l="1"/>
  <c r="E4"/>
  <c r="E5" s="1"/>
  <c r="E6" s="1"/>
  <c r="E7" s="1"/>
  <c r="E8" s="1"/>
  <c r="E9" s="1"/>
  <c r="E10" s="1"/>
  <c r="E11" s="1"/>
  <c r="E12" s="1"/>
</calcChain>
</file>

<file path=xl/sharedStrings.xml><?xml version="1.0" encoding="utf-8"?>
<sst xmlns="http://schemas.openxmlformats.org/spreadsheetml/2006/main" count="465" uniqueCount="229">
  <si>
    <t>Asignatura:</t>
  </si>
  <si>
    <t>Periodo:</t>
  </si>
  <si>
    <t>Fecha:</t>
  </si>
  <si>
    <t>Profesor:</t>
  </si>
  <si>
    <t>Depto.:</t>
  </si>
  <si>
    <t>Vo. Bo.</t>
  </si>
  <si>
    <t>UNIDAD</t>
  </si>
  <si>
    <t>SEMANA</t>
  </si>
  <si>
    <t>DÍA</t>
  </si>
  <si>
    <t>FESTIVO</t>
  </si>
  <si>
    <t>DIAS</t>
  </si>
  <si>
    <t>ACUM</t>
  </si>
  <si>
    <t>DISP</t>
  </si>
  <si>
    <t>CRITERIOS DE EVALUACIÓN</t>
  </si>
  <si>
    <t>SUBTEMAS</t>
  </si>
  <si>
    <t>UNIDAD / TEMA</t>
  </si>
  <si>
    <t>EVENTO</t>
  </si>
  <si>
    <t>OBSERVACIONES</t>
  </si>
  <si>
    <t>1 EVALUACIÓN ESCRITA</t>
  </si>
  <si>
    <t>4 ELABORACIÓN / PRESENTACIÓN PROYECTO</t>
  </si>
  <si>
    <t>3 EXPOSICIÓN TEMAS</t>
  </si>
  <si>
    <t>7 SOLUCIÓN DE EJERCICIOS EXTRACLASE</t>
  </si>
  <si>
    <t>8 PARTICIPACIÓN  EN CLASE</t>
  </si>
  <si>
    <t>2 ASISTENCIA A CLASE</t>
  </si>
  <si>
    <t>6 DOCUMENTO MULTIMEDIA / USO SOFTWARE</t>
  </si>
  <si>
    <t>5 PRÁCTICAS LABORATORIO</t>
  </si>
  <si>
    <t>1 CÁTEDRA DOCENTE / PINTARRÓN</t>
  </si>
  <si>
    <t>4 PRÁCTICA DE LABORATORIO</t>
  </si>
  <si>
    <t>7 USO DE MULTIMEDIA / SOFTWARE</t>
  </si>
  <si>
    <t>6 RESOLUCIÓN DE EJERCICIOS TIPO</t>
  </si>
  <si>
    <t>5 ANÁLISIS DE CAMPO</t>
  </si>
  <si>
    <t>3 PROYECTO DE CAMPO</t>
  </si>
  <si>
    <t>2 INVESTIGACIÓN DOCUMENTAL</t>
  </si>
  <si>
    <t>8 VISITA INDUSTRIAL</t>
  </si>
  <si>
    <t>9 DEBATES / DISCUSIÓN</t>
  </si>
  <si>
    <t>10 CÁTEDRA DOCENTE / PROYECTOR</t>
  </si>
  <si>
    <t>13 OTROS</t>
  </si>
  <si>
    <t>Grupo:</t>
  </si>
  <si>
    <t>Especialidad:</t>
  </si>
  <si>
    <t>ULTIMO DÍA DE CLASES</t>
  </si>
  <si>
    <t>INICIO DE CLASES</t>
  </si>
  <si>
    <t>DÍAS HÁBILES TEÓRICOS:</t>
  </si>
  <si>
    <t>%</t>
  </si>
  <si>
    <t>TOTAL</t>
  </si>
  <si>
    <t>PESO</t>
  </si>
  <si>
    <t>GUÍA PARA ASIGNACIÓN DE DÍAS</t>
  </si>
  <si>
    <t>DÍAS HABILES ESTIMADOS</t>
  </si>
  <si>
    <t>POR UNIDAD</t>
  </si>
  <si>
    <t>ACUMULADOS</t>
  </si>
  <si>
    <t>FÓRMULAS</t>
  </si>
  <si>
    <t>SEMANAS REALES</t>
  </si>
  <si>
    <t>SEMANAS PROGRAMADAS PARA LA UNIDAD</t>
  </si>
  <si>
    <t>HT-HP-Créditos:</t>
  </si>
  <si>
    <t>CRITERIOS DE EVALUACIÓN:</t>
  </si>
  <si>
    <t>INSTRUMENTACIÓN DIDÁCTICA:</t>
  </si>
  <si>
    <t>SEMANA DE EVALUACIÓN:</t>
  </si>
  <si>
    <t>___________________________________________</t>
  </si>
  <si>
    <t>_____________________</t>
  </si>
  <si>
    <t>ELABORÓ</t>
  </si>
  <si>
    <t>TIPOS DE INSTRUMENTACIÓN</t>
  </si>
  <si>
    <t>GESTIÓN DEL CURSO    -   INSTITUTO TECNOLÓGICO DE MORELIA</t>
  </si>
  <si>
    <t>EVALUACIÓN DIAGNÓSTICA</t>
  </si>
  <si>
    <t>AGO-DIC 2013</t>
  </si>
  <si>
    <t>formato-gestion-AGO-DIC 2013</t>
  </si>
  <si>
    <t>19 AGO - 23 AGO</t>
  </si>
  <si>
    <t>26 AGO - 30 AGO</t>
  </si>
  <si>
    <t>02 SEP - 06 SEP</t>
  </si>
  <si>
    <t>09 SEP - 13 SEP</t>
  </si>
  <si>
    <t>16 SEP - 20 SEP</t>
  </si>
  <si>
    <t>23 SEP - 27 SEP</t>
  </si>
  <si>
    <t>30 SEP - 04 OCT</t>
  </si>
  <si>
    <t>07 OCT - 11 OCT</t>
  </si>
  <si>
    <t>14 OCT - 18 OCT</t>
  </si>
  <si>
    <t>21 OCT - 25 OCT</t>
  </si>
  <si>
    <t>28 OCT - 01 NOV</t>
  </si>
  <si>
    <t>04 NOV - 08 NOV</t>
  </si>
  <si>
    <t>11 NOV - 15 NOV</t>
  </si>
  <si>
    <t>18 NOV - 22 NOV</t>
  </si>
  <si>
    <t>25 NOV - 29 NOV</t>
  </si>
  <si>
    <t>02 DIC - 06 DIC</t>
  </si>
  <si>
    <t>Ingeniería Eléctrica</t>
  </si>
  <si>
    <t>Legislación en materia eléctrica</t>
  </si>
  <si>
    <t>Víctor Javier Gutiérrez Martínez</t>
  </si>
  <si>
    <t>3-0-3</t>
  </si>
  <si>
    <t>Ing. Eléctrica</t>
  </si>
  <si>
    <t>A</t>
  </si>
  <si>
    <t>1.1 Prestación de Servicio Público</t>
  </si>
  <si>
    <t>1.1.1 Organismo encargado de la
prestación del Servicio Público de
Energía Eléctrica</t>
  </si>
  <si>
    <t>1.1.2 Obras eléctricas para el Servicio
Público de Energía Eléctrica</t>
  </si>
  <si>
    <t>1.2 Suministro y Venta de Energía Eléctrica</t>
  </si>
  <si>
    <t>1.1.2 Disposiciones Tarifarias</t>
  </si>
  <si>
    <t>1.1.3 Régimen Tarifario para la Venta de Energía Eléctrica en la República
Mexicana</t>
  </si>
  <si>
    <t>1.1.1 Disposiciones Complementarias
sobre Suministro y Venta de Energía Eléctrica</t>
  </si>
  <si>
    <t>2. Reglamentos a la Ley del Servicio Público de Energía Eléctrica en Materia de Permisos y Concesiones</t>
  </si>
  <si>
    <t>1.Ley del Servicio Público de Energía Eléctrica y su Reglamento</t>
  </si>
  <si>
    <t>2.1 Autoabastecimiento</t>
  </si>
  <si>
    <t>2.2 Cogeneración</t>
  </si>
  <si>
    <t>2.3 Producción Independiente</t>
  </si>
  <si>
    <t>2.4 De Pequeña Producción</t>
  </si>
  <si>
    <t>2.5 De Importación y Exportación de Energía Eléctrica</t>
  </si>
  <si>
    <t>3. Obras para Prestación del Servicio Público de Energía Eléctrica construidas por Terceros</t>
  </si>
  <si>
    <t>3.1 Marco Legal</t>
  </si>
  <si>
    <t>3.2 Especificaciones del Organismo encargado de la prestación del Servicio Público de Energía Eléctrica</t>
  </si>
  <si>
    <t>3.3 Alumbrado Público y Reglamentos Municipales</t>
  </si>
  <si>
    <t>3.4 Reglamento a la Ley del Servicio Público de Energía Eléctrica en Materia de Aportaciones</t>
  </si>
  <si>
    <t>4. Ley Federal sobre Metrología y Normalización y su Reglamento</t>
  </si>
  <si>
    <t>4.1 Normas Oficiales Mexicanas (NOM)</t>
  </si>
  <si>
    <t>4.1.1 NOM-001-SEDE</t>
  </si>
  <si>
    <t>4.1.2 NOM-007-ENER</t>
  </si>
  <si>
    <t>4.1.3 NOM-013-ENER</t>
  </si>
  <si>
    <t>4.2 Normas Mexicanas (NMX)</t>
  </si>
  <si>
    <t>4.1.1 NMX-EC-17020-IMNC-2000</t>
  </si>
  <si>
    <t>4.3 Acreditación y Certificación</t>
  </si>
  <si>
    <t>4.1.1 Laboratorios de Pruebas</t>
  </si>
  <si>
    <t>4.1.2 Unidades de Verificación</t>
  </si>
  <si>
    <t>2-2-4</t>
  </si>
  <si>
    <t>1. Fundamentos de las Instalaciones Eléctricas de Baja Tensión</t>
  </si>
  <si>
    <t>1.1 Cargas eléctricas de iluminación, motrices y de servicios generales en edificios. Clasificación general</t>
  </si>
  <si>
    <t>1.2 Componentes y elementos eléctricos de baja tensión</t>
  </si>
  <si>
    <t>1.3 Tableros de distribución, ductos, electroductos, contactos y conexiones a equipos</t>
  </si>
  <si>
    <t>1.4 Simbología, diagramas unifilares y reglamentación NOM</t>
  </si>
  <si>
    <t>1.5 Censos y estimaciones de carga de iluminación, refrigeración y servicios generales</t>
  </si>
  <si>
    <t>1.6 Demandas y factores de demanda</t>
  </si>
  <si>
    <t>1.7 Tarifas de servicio para uso general. Aspectos generales</t>
  </si>
  <si>
    <t>1.8 Acometidas de Servicio</t>
  </si>
  <si>
    <t>2. Planeación de Sistemas de Distribución en Baja
Tensión</t>
  </si>
  <si>
    <t>2.1 Arreglos de distribución radiales en baja tensión</t>
  </si>
  <si>
    <t>2.2 Centros de carga</t>
  </si>
  <si>
    <t>2.3 Alimentadores y circuitos derivados</t>
  </si>
  <si>
    <t>2.4 Cuadros de cargas y balanceo de circuitos monofásicos</t>
  </si>
  <si>
    <t>3. Canalizaciones y
Conductores</t>
  </si>
  <si>
    <t>3.1 Canalizaciones</t>
  </si>
  <si>
    <t>3.2 Conductores para baja tensión</t>
  </si>
  <si>
    <t>3.3 Cables de energía para alimentadores de media tensión</t>
  </si>
  <si>
    <t>4.1 Tableros compactos de baja tensión</t>
  </si>
  <si>
    <t>4. Tableros de Baja Tensión</t>
  </si>
  <si>
    <t>4.3 Interruptores y fusibles de baja tensión.</t>
  </si>
  <si>
    <t>4.2 Tableros blindados de baja tensión.</t>
  </si>
  <si>
    <t>4.4 Protección por sobre corriente de alimentadores y circuitos derivados</t>
  </si>
  <si>
    <t>4.5 Protección de falla a tierra de circuitos Derivados</t>
  </si>
  <si>
    <t>5. Subestaciones de
Servicio</t>
  </si>
  <si>
    <t>5.1 Selección y diseño de acometidas de servicio primarias</t>
  </si>
  <si>
    <t>5.2 Tipos, diseño y especificaciones de subestaciones para baja tensión</t>
  </si>
  <si>
    <t>5.3 Especificaciones de transformadores de distribución</t>
  </si>
  <si>
    <t>5.4 Cálculo de capacidad de transformadores</t>
  </si>
  <si>
    <t>5.5 Cálculo y selección de componentes primarios y secundarios</t>
  </si>
  <si>
    <t>5.6 Ubicación y arreglos físicos de la instalación de subestaciones</t>
  </si>
  <si>
    <t>6. Sistemas de Tierra</t>
  </si>
  <si>
    <t>6.1 Generalidades de los sistemas de tierra</t>
  </si>
  <si>
    <t>6.2 Métodos de puesta a tierra: Neutro flotante, sólido, a través de impedancia</t>
  </si>
  <si>
    <t>6.3 Medición de resistencias y potenciales a tierra</t>
  </si>
  <si>
    <t>6.4 Pozos de tierras: Preparación, construcción y selección de componentes</t>
  </si>
  <si>
    <t>6.5 Cálculo y selección de redes de tierras</t>
  </si>
  <si>
    <t>6.6 Generalidades de la protección contra descarga atmosférica</t>
  </si>
  <si>
    <t>3.4 Cédulas de cableado de instalaciones eléctricas.</t>
  </si>
  <si>
    <t>Protección de sistemas eléctricos industriales</t>
  </si>
  <si>
    <t>Instalaciones eléctricas</t>
  </si>
  <si>
    <t>4-2-6</t>
  </si>
  <si>
    <t>1. Conceptos Básicos de las Protecciones Eléctricas</t>
  </si>
  <si>
    <t>1.1 Papel de la protección en un sistema eléctrico</t>
  </si>
  <si>
    <t>1.2 Función de la protección</t>
  </si>
  <si>
    <t>1.3 Protección primaria y protección de respaldo</t>
  </si>
  <si>
    <t>1.4 Características de la protección</t>
  </si>
  <si>
    <t>1.5 Relevadores analógicos, relevadores estáticos y relevadores digitales</t>
  </si>
  <si>
    <t>1.6 Protección de sobrecorriente</t>
  </si>
  <si>
    <t>1.7 Protección diferencial</t>
  </si>
  <si>
    <t>2. Transformadores para instrumentos</t>
  </si>
  <si>
    <t>2.1 Clasificación</t>
  </si>
  <si>
    <t>2.2 Criterio de selección</t>
  </si>
  <si>
    <t>2.3 Clases de precisión</t>
  </si>
  <si>
    <t>3.Dispositivos de Protección contra Sobrecorriente</t>
  </si>
  <si>
    <t>3.1 Relevadores de sobrecorriente</t>
  </si>
  <si>
    <t>3.2 Fusibles</t>
  </si>
  <si>
    <t>3.3 Restauradores</t>
  </si>
  <si>
    <t>3.4 Seccionalizadores</t>
  </si>
  <si>
    <t>3.5 Interruptores de circuito en bajo voltaje</t>
  </si>
  <si>
    <t>3.6 Requerimientos de protección</t>
  </si>
  <si>
    <t>4. Criterios Generales de Coordinación de Protecciones</t>
  </si>
  <si>
    <t>4.1 Lineamientos básicos</t>
  </si>
  <si>
    <t>4.2 Esquemas de protección de subestaciones</t>
  </si>
  <si>
    <t>4.3 Criterios de coordinación de protecciones aplicados a redes de distribución y a plantas industriales</t>
  </si>
  <si>
    <t>SEMANAS AGO-DIC 2013</t>
  </si>
  <si>
    <t>Protección de sistemas eléctricos</t>
  </si>
  <si>
    <t>3-2-5</t>
  </si>
  <si>
    <t>1. Conceptos Básicos</t>
  </si>
  <si>
    <t>2.1 Relevadores analógicos, relevadores estáticos y relevadores digitales</t>
  </si>
  <si>
    <t>2.2 Protección de sobrecorriente</t>
  </si>
  <si>
    <t>2.3 Protección direccional de sobrecorriente</t>
  </si>
  <si>
    <t>2.4 Protección de distancia</t>
  </si>
  <si>
    <t>2.5 Protección diferencial</t>
  </si>
  <si>
    <t>3.Protección de Generadores</t>
  </si>
  <si>
    <t>2. Características de los Relevadores</t>
  </si>
  <si>
    <t>3.1 Protección contra sobretensiones</t>
  </si>
  <si>
    <t>3.2 Protección contra fallas en el estator</t>
  </si>
  <si>
    <t>3.3 Protección contra fallas en el rotor</t>
  </si>
  <si>
    <t>3.4 Protección contra motorización</t>
  </si>
  <si>
    <t>3.5 Protección contra pérdida de campo</t>
  </si>
  <si>
    <t>4. Protección de Transformadores</t>
  </si>
  <si>
    <t>4.1 Protección contra fallas internas</t>
  </si>
  <si>
    <t>4.2 Protección diferencial</t>
  </si>
  <si>
    <t>4.3 Protección contra sobrecargas</t>
  </si>
  <si>
    <t>4.4 Protección contra sobrecorriente</t>
  </si>
  <si>
    <t>5. Protección de Líneas de Transmisión</t>
  </si>
  <si>
    <t>5.1 Protección contra sobrecorriente</t>
  </si>
  <si>
    <t>5.2 Protección direccional de corriente</t>
  </si>
  <si>
    <t>5.3 Protección de distancia</t>
  </si>
  <si>
    <t>5.4 Protección tipo piloto y sus diferentes esquemas</t>
  </si>
  <si>
    <t>5.5 Protección diferencial de buses de alta y extra alta tensión</t>
  </si>
  <si>
    <t>27 ENE - 31 ENE</t>
  </si>
  <si>
    <t>03 FEB - 07 FEB</t>
  </si>
  <si>
    <t>10 FEB - 14 FEB</t>
  </si>
  <si>
    <t>17 FEB - 21 FEB</t>
  </si>
  <si>
    <t>24 FEB - 28 FEB</t>
  </si>
  <si>
    <t>03 MAR - 07 MAR</t>
  </si>
  <si>
    <t>10 MAR - 14 MAR</t>
  </si>
  <si>
    <t>17 MAR - 21 MAR</t>
  </si>
  <si>
    <t>24 MAR - 28 MAR</t>
  </si>
  <si>
    <t>31 MAR - 04 ABR</t>
  </si>
  <si>
    <t>07 ABR - 11 ABR</t>
  </si>
  <si>
    <t>28 ABR - 02 MAY</t>
  </si>
  <si>
    <t>05 MAY - 09 MAY</t>
  </si>
  <si>
    <t>12 MAY - 16 MAY</t>
  </si>
  <si>
    <t>19 MAY - 23 MAY</t>
  </si>
  <si>
    <t>26 MAY - 30 MAY</t>
  </si>
  <si>
    <t>02 JUN - 06 JUN</t>
  </si>
  <si>
    <t>ENE-JUN 2014</t>
  </si>
  <si>
    <t>formato-gestion-ENE-JUN 2014</t>
  </si>
  <si>
    <t>B</t>
  </si>
  <si>
    <t>SEMANAS ENE-JUN 2013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</si>
</sst>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#,##0.0"/>
    <numFmt numFmtId="166" formatCode="[$-80A]d&quot; de &quot;mmmm&quot; de &quot;yy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Arial Black"/>
      <family val="2"/>
    </font>
    <font>
      <b/>
      <sz val="14"/>
      <color rgb="FF00B0F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8FDFE"/>
        <bgColor indexed="64"/>
      </patternFill>
    </fill>
    <fill>
      <patternFill patternType="solid">
        <fgColor rgb="FFC3FEA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3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Font="1" applyBorder="1" applyAlignment="1">
      <alignment horizontal="justify"/>
    </xf>
    <xf numFmtId="0" fontId="0" fillId="0" borderId="7" xfId="0" applyFont="1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Font="1" applyBorder="1"/>
    <xf numFmtId="0" fontId="0" fillId="0" borderId="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8" xfId="0" applyFont="1" applyBorder="1" applyAlignment="1">
      <alignment horizontal="justify"/>
    </xf>
    <xf numFmtId="0" fontId="4" fillId="0" borderId="12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8" fillId="5" borderId="21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right" vertical="center"/>
    </xf>
    <xf numFmtId="0" fontId="0" fillId="5" borderId="30" xfId="0" applyFill="1" applyBorder="1" applyAlignment="1">
      <alignment horizontal="right" vertical="center"/>
    </xf>
    <xf numFmtId="0" fontId="0" fillId="5" borderId="40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2" fillId="4" borderId="12" xfId="0" applyFont="1" applyFill="1" applyBorder="1"/>
    <xf numFmtId="165" fontId="2" fillId="4" borderId="1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9" fontId="2" fillId="4" borderId="12" xfId="1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164" fontId="0" fillId="0" borderId="1" xfId="0" applyNumberFormat="1" applyBorder="1"/>
    <xf numFmtId="164" fontId="0" fillId="0" borderId="30" xfId="0" applyNumberFormat="1" applyBorder="1"/>
    <xf numFmtId="164" fontId="0" fillId="0" borderId="38" xfId="0" applyNumberFormat="1" applyBorder="1"/>
    <xf numFmtId="0" fontId="2" fillId="4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0" fillId="0" borderId="5" xfId="0" applyBorder="1" applyAlignment="1">
      <alignment horizontal="justify"/>
    </xf>
    <xf numFmtId="0" fontId="0" fillId="0" borderId="26" xfId="0" applyBorder="1" applyAlignment="1">
      <alignment horizontal="justify" wrapText="1"/>
    </xf>
    <xf numFmtId="0" fontId="0" fillId="0" borderId="43" xfId="0" applyBorder="1" applyAlignment="1">
      <alignment horizontal="justify" wrapText="1"/>
    </xf>
    <xf numFmtId="0" fontId="0" fillId="0" borderId="41" xfId="0" applyBorder="1" applyAlignment="1">
      <alignment horizontal="left" vertical="center" wrapText="1"/>
    </xf>
    <xf numFmtId="0" fontId="0" fillId="0" borderId="7" xfId="0" applyBorder="1" applyAlignment="1">
      <alignment horizontal="justify" wrapText="1"/>
    </xf>
    <xf numFmtId="0" fontId="0" fillId="0" borderId="48" xfId="0" applyFont="1" applyBorder="1" applyAlignment="1">
      <alignment horizontal="justify"/>
    </xf>
    <xf numFmtId="0" fontId="0" fillId="0" borderId="4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12" xfId="0" applyFont="1" applyBorder="1" applyAlignment="1">
      <alignment horizontal="justify"/>
    </xf>
    <xf numFmtId="0" fontId="0" fillId="0" borderId="12" xfId="0" applyBorder="1" applyAlignment="1">
      <alignment horizontal="left" vertical="center"/>
    </xf>
    <xf numFmtId="0" fontId="12" fillId="0" borderId="0" xfId="0" applyFont="1" applyFill="1" applyBorder="1"/>
    <xf numFmtId="49" fontId="7" fillId="0" borderId="20" xfId="0" applyNumberFormat="1" applyFont="1" applyBorder="1" applyAlignment="1">
      <alignment horizontal="center"/>
    </xf>
    <xf numFmtId="0" fontId="0" fillId="0" borderId="5" xfId="0" applyBorder="1" applyAlignment="1">
      <alignment horizontal="justify" wrapText="1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166" fontId="7" fillId="0" borderId="19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C3FEA2"/>
      <color rgb="FFD8FD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761998</xdr:colOff>
      <xdr:row>3</xdr:row>
      <xdr:rowOff>0</xdr:rowOff>
    </xdr:from>
    <xdr:to>
      <xdr:col>16</xdr:col>
      <xdr:colOff>13607</xdr:colOff>
      <xdr:row>29</xdr:row>
      <xdr:rowOff>90563</xdr:rowOff>
    </xdr:to>
    <xdr:pic>
      <xdr:nvPicPr>
        <xdr:cNvPr id="4" name="3 Imagen" descr="pre_calendario2013-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06641" y="530679"/>
          <a:ext cx="6871609" cy="509799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106078</xdr:rowOff>
    </xdr:from>
    <xdr:to>
      <xdr:col>16</xdr:col>
      <xdr:colOff>0</xdr:colOff>
      <xdr:row>78</xdr:row>
      <xdr:rowOff>157766</xdr:rowOff>
    </xdr:to>
    <xdr:pic>
      <xdr:nvPicPr>
        <xdr:cNvPr id="5" name="4 Imagen" descr="Ago-Dic 201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06643" y="5644185"/>
          <a:ext cx="6858000" cy="9522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="70" zoomScaleNormal="70" workbookViewId="0">
      <selection activeCell="E3" sqref="E3:I3"/>
    </sheetView>
  </sheetViews>
  <sheetFormatPr baseColWidth="10" defaultRowHeight="18" customHeight="1"/>
  <cols>
    <col min="1" max="1" width="25.5703125" style="1" customWidth="1"/>
    <col min="2" max="2" width="77.42578125" style="2" customWidth="1"/>
    <col min="3" max="3" width="35.85546875" style="2" customWidth="1"/>
    <col min="4" max="4" width="2" style="2" customWidth="1"/>
    <col min="5" max="8" width="12.140625" style="2" customWidth="1"/>
    <col min="9" max="9" width="18.42578125" style="2" customWidth="1"/>
    <col min="11" max="11" width="16" bestFit="1" customWidth="1"/>
  </cols>
  <sheetData>
    <row r="1" spans="1:12" ht="33.75">
      <c r="A1" s="179" t="s">
        <v>60</v>
      </c>
      <c r="B1" s="179"/>
      <c r="C1" s="179"/>
      <c r="D1" s="179"/>
      <c r="E1" s="179"/>
      <c r="F1" s="179"/>
      <c r="G1" s="179"/>
      <c r="H1" s="179"/>
      <c r="I1" s="179"/>
    </row>
    <row r="2" spans="1:12" ht="8.25" customHeight="1">
      <c r="A2" s="25"/>
    </row>
    <row r="3" spans="1:12" ht="21.75" customHeight="1">
      <c r="A3" s="8" t="s">
        <v>4</v>
      </c>
      <c r="B3" s="26" t="s">
        <v>80</v>
      </c>
      <c r="D3" s="33" t="s">
        <v>2</v>
      </c>
      <c r="E3" s="164">
        <v>41662</v>
      </c>
      <c r="F3" s="164"/>
      <c r="G3" s="164"/>
      <c r="H3" s="164"/>
      <c r="I3" s="164"/>
    </row>
    <row r="4" spans="1:12" ht="18" customHeight="1">
      <c r="A4" s="8" t="s">
        <v>0</v>
      </c>
      <c r="B4" s="26" t="s">
        <v>81</v>
      </c>
      <c r="D4" s="8" t="s">
        <v>38</v>
      </c>
      <c r="E4" s="164" t="s">
        <v>84</v>
      </c>
      <c r="F4" s="164"/>
      <c r="G4" s="164"/>
      <c r="H4" s="164"/>
      <c r="I4" s="164"/>
    </row>
    <row r="5" spans="1:12" ht="18" customHeight="1">
      <c r="A5" s="21" t="s">
        <v>3</v>
      </c>
      <c r="B5" s="27" t="s">
        <v>82</v>
      </c>
      <c r="D5" s="8" t="s">
        <v>37</v>
      </c>
      <c r="E5" s="164" t="s">
        <v>85</v>
      </c>
      <c r="F5" s="164"/>
      <c r="G5" s="164"/>
      <c r="H5" s="164"/>
      <c r="I5" s="164"/>
    </row>
    <row r="6" spans="1:12" ht="18" customHeight="1">
      <c r="A6" s="8" t="s">
        <v>52</v>
      </c>
      <c r="B6" s="27" t="s">
        <v>83</v>
      </c>
      <c r="D6" s="8" t="s">
        <v>1</v>
      </c>
      <c r="E6" s="164" t="s">
        <v>225</v>
      </c>
      <c r="F6" s="164"/>
      <c r="G6" s="164"/>
      <c r="H6" s="164"/>
      <c r="I6" s="164"/>
      <c r="K6" s="147"/>
    </row>
    <row r="7" spans="1:12" ht="18" customHeight="1" thickBot="1">
      <c r="A7" s="25"/>
      <c r="D7" s="28"/>
    </row>
    <row r="8" spans="1:12" s="4" customFormat="1" ht="50.25" customHeight="1" thickBot="1">
      <c r="A8" s="68" t="s">
        <v>15</v>
      </c>
      <c r="B8" s="207" t="s">
        <v>14</v>
      </c>
      <c r="C8" s="208"/>
      <c r="D8" s="28"/>
      <c r="E8" s="204" t="s">
        <v>51</v>
      </c>
      <c r="F8" s="205"/>
      <c r="G8" s="205"/>
      <c r="H8" s="206"/>
      <c r="I8" s="46" t="s">
        <v>50</v>
      </c>
      <c r="L8"/>
    </row>
    <row r="9" spans="1:12" s="4" customFormat="1" ht="7.5" customHeight="1" thickBot="1">
      <c r="L9"/>
    </row>
    <row r="10" spans="1:12" s="29" customFormat="1" ht="15.75" thickBot="1">
      <c r="A10" s="180" t="s">
        <v>61</v>
      </c>
      <c r="B10" s="181"/>
      <c r="C10" s="47" t="s">
        <v>55</v>
      </c>
      <c r="D10" s="28"/>
      <c r="E10" s="78">
        <v>1</v>
      </c>
      <c r="F10" s="176" t="str">
        <f>IF(E10&lt;&gt;"",VLOOKUP(E10,$G$69:$H$84,2,FALSE),"")</f>
        <v>27 ENE - 31 ENE</v>
      </c>
      <c r="G10" s="177"/>
      <c r="H10" s="178"/>
      <c r="I10" s="79">
        <v>1</v>
      </c>
    </row>
    <row r="11" spans="1:12" s="4" customFormat="1" ht="7.5" customHeight="1" thickBot="1">
      <c r="L11"/>
    </row>
    <row r="12" spans="1:12" s="5" customFormat="1" ht="15">
      <c r="A12" s="209" t="s">
        <v>94</v>
      </c>
      <c r="B12" s="137" t="s">
        <v>86</v>
      </c>
      <c r="C12" s="65"/>
      <c r="D12" s="28"/>
      <c r="E12" s="49">
        <v>1</v>
      </c>
      <c r="F12" s="173" t="str">
        <f t="shared" ref="F12:F18" si="0">IF(E12&lt;&gt;"",VLOOKUP(E12,$G$69:$H$84,2,FALSE),"")</f>
        <v>27 ENE - 31 ENE</v>
      </c>
      <c r="G12" s="174"/>
      <c r="H12" s="175"/>
      <c r="I12" s="52">
        <v>1</v>
      </c>
      <c r="L12"/>
    </row>
    <row r="13" spans="1:12" s="5" customFormat="1" ht="45">
      <c r="A13" s="210"/>
      <c r="B13" s="60"/>
      <c r="C13" s="66" t="s">
        <v>87</v>
      </c>
      <c r="D13" s="28"/>
      <c r="E13" s="50">
        <v>1</v>
      </c>
      <c r="F13" s="167" t="str">
        <f t="shared" si="0"/>
        <v>27 ENE - 31 ENE</v>
      </c>
      <c r="G13" s="168"/>
      <c r="H13" s="169"/>
      <c r="I13" s="53">
        <v>1</v>
      </c>
    </row>
    <row r="14" spans="1:12" s="5" customFormat="1" ht="30">
      <c r="A14" s="210"/>
      <c r="B14" s="60"/>
      <c r="C14" s="138" t="s">
        <v>88</v>
      </c>
      <c r="D14" s="28"/>
      <c r="E14" s="50">
        <v>2</v>
      </c>
      <c r="F14" s="167" t="str">
        <f t="shared" si="0"/>
        <v>03 FEB - 07 FEB</v>
      </c>
      <c r="G14" s="168"/>
      <c r="H14" s="169"/>
      <c r="I14" s="53">
        <v>2</v>
      </c>
    </row>
    <row r="15" spans="1:12" s="5" customFormat="1" ht="15">
      <c r="A15" s="210"/>
      <c r="B15" s="60" t="s">
        <v>89</v>
      </c>
      <c r="C15" s="67"/>
      <c r="D15" s="28"/>
      <c r="E15" s="50">
        <v>2</v>
      </c>
      <c r="F15" s="167" t="str">
        <f t="shared" si="0"/>
        <v>03 FEB - 07 FEB</v>
      </c>
      <c r="G15" s="168"/>
      <c r="H15" s="169"/>
      <c r="I15" s="53">
        <v>2</v>
      </c>
    </row>
    <row r="16" spans="1:12" s="5" customFormat="1" ht="45">
      <c r="A16" s="210"/>
      <c r="B16" s="60"/>
      <c r="C16" s="139" t="s">
        <v>92</v>
      </c>
      <c r="D16" s="28"/>
      <c r="E16" s="50">
        <v>3</v>
      </c>
      <c r="F16" s="167" t="str">
        <f t="shared" si="0"/>
        <v>10 FEB - 14 FEB</v>
      </c>
      <c r="G16" s="168"/>
      <c r="H16" s="169"/>
      <c r="I16" s="53">
        <v>3</v>
      </c>
    </row>
    <row r="17" spans="1:9" s="14" customFormat="1" ht="15">
      <c r="A17" s="210"/>
      <c r="B17" s="60"/>
      <c r="C17" s="67" t="s">
        <v>90</v>
      </c>
      <c r="D17" s="28"/>
      <c r="E17" s="50">
        <v>3</v>
      </c>
      <c r="F17" s="167" t="str">
        <f t="shared" si="0"/>
        <v>10 FEB - 14 FEB</v>
      </c>
      <c r="G17" s="168"/>
      <c r="H17" s="169"/>
      <c r="I17" s="53">
        <v>3</v>
      </c>
    </row>
    <row r="18" spans="1:9" s="23" customFormat="1" ht="45">
      <c r="A18" s="210"/>
      <c r="B18" s="61"/>
      <c r="C18" s="140" t="s">
        <v>91</v>
      </c>
      <c r="D18" s="28"/>
      <c r="E18" s="50">
        <v>4</v>
      </c>
      <c r="F18" s="167" t="str">
        <f t="shared" si="0"/>
        <v>17 FEB - 21 FEB</v>
      </c>
      <c r="G18" s="168"/>
      <c r="H18" s="169"/>
      <c r="I18" s="53">
        <v>4</v>
      </c>
    </row>
    <row r="19" spans="1:9" s="23" customFormat="1" ht="15">
      <c r="A19" s="210"/>
      <c r="B19" s="61"/>
      <c r="C19" s="30"/>
      <c r="D19" s="28"/>
      <c r="E19" s="50"/>
      <c r="F19" s="167" t="str">
        <f t="shared" ref="F19:F21" si="1">IF(E19&lt;&gt;"",VLOOKUP(E19,$G$69:$H$84,2,FALSE),"")</f>
        <v/>
      </c>
      <c r="G19" s="168"/>
      <c r="H19" s="169"/>
      <c r="I19" s="53"/>
    </row>
    <row r="20" spans="1:9" s="23" customFormat="1" ht="15">
      <c r="A20" s="210"/>
      <c r="B20" s="60"/>
      <c r="C20" s="30"/>
      <c r="D20" s="28"/>
      <c r="E20" s="50"/>
      <c r="F20" s="167" t="str">
        <f t="shared" si="1"/>
        <v/>
      </c>
      <c r="G20" s="168"/>
      <c r="H20" s="169"/>
      <c r="I20" s="53"/>
    </row>
    <row r="21" spans="1:9" s="5" customFormat="1" ht="15.75" thickBot="1">
      <c r="A21" s="211"/>
      <c r="B21" s="31"/>
      <c r="C21" s="55"/>
      <c r="D21" s="28"/>
      <c r="E21" s="51"/>
      <c r="F21" s="170" t="str">
        <f t="shared" si="1"/>
        <v/>
      </c>
      <c r="G21" s="171"/>
      <c r="H21" s="172"/>
      <c r="I21" s="54"/>
    </row>
    <row r="22" spans="1:9" s="29" customFormat="1" ht="15.75" thickBot="1">
      <c r="A22" s="48"/>
      <c r="C22" s="47" t="s">
        <v>55</v>
      </c>
      <c r="D22" s="28"/>
      <c r="E22" s="78">
        <v>4</v>
      </c>
      <c r="F22" s="176" t="str">
        <f>IF(E22&lt;&gt;"",VLOOKUP(E22,$G$69:$H$84,2,FALSE),"")</f>
        <v>17 FEB - 21 FEB</v>
      </c>
      <c r="G22" s="177"/>
      <c r="H22" s="178"/>
      <c r="I22" s="79">
        <v>4</v>
      </c>
    </row>
    <row r="23" spans="1:9" s="25" customFormat="1" ht="15">
      <c r="C23" s="74" t="s">
        <v>53</v>
      </c>
      <c r="E23" s="75">
        <v>1</v>
      </c>
      <c r="F23" s="76">
        <v>2</v>
      </c>
      <c r="G23" s="76"/>
      <c r="H23" s="76"/>
      <c r="I23" s="77"/>
    </row>
    <row r="24" spans="1:9" s="25" customFormat="1" ht="15.75" thickBot="1">
      <c r="C24" s="73" t="s">
        <v>54</v>
      </c>
      <c r="E24" s="69">
        <v>1</v>
      </c>
      <c r="F24" s="70">
        <v>2</v>
      </c>
      <c r="G24" s="70"/>
      <c r="H24" s="70"/>
      <c r="I24" s="71"/>
    </row>
    <row r="25" spans="1:9" s="25" customFormat="1" ht="7.5" customHeight="1" thickBot="1"/>
    <row r="26" spans="1:9" s="25" customFormat="1" ht="15">
      <c r="A26" s="212" t="s">
        <v>93</v>
      </c>
      <c r="B26" s="137" t="s">
        <v>95</v>
      </c>
      <c r="C26" s="65"/>
      <c r="D26" s="56"/>
      <c r="E26" s="15">
        <v>5</v>
      </c>
      <c r="F26" s="201" t="str">
        <f t="shared" ref="F26:F36" si="2">IF(E26&lt;&gt;"",VLOOKUP(E26,$G$69:$H$84,2,FALSE),"")</f>
        <v>24 FEB - 28 FEB</v>
      </c>
      <c r="G26" s="202"/>
      <c r="H26" s="203"/>
      <c r="I26" s="15">
        <v>5</v>
      </c>
    </row>
    <row r="27" spans="1:9" s="1" customFormat="1" ht="15">
      <c r="A27" s="213"/>
      <c r="B27" s="61" t="s">
        <v>96</v>
      </c>
      <c r="C27" s="63"/>
      <c r="D27" s="28"/>
      <c r="E27" s="16">
        <v>6</v>
      </c>
      <c r="F27" s="167" t="str">
        <f t="shared" si="2"/>
        <v>03 MAR - 07 MAR</v>
      </c>
      <c r="G27" s="168"/>
      <c r="H27" s="169"/>
      <c r="I27" s="16">
        <v>6</v>
      </c>
    </row>
    <row r="28" spans="1:9" s="1" customFormat="1" ht="15">
      <c r="A28" s="213"/>
      <c r="B28" s="61" t="s">
        <v>97</v>
      </c>
      <c r="C28" s="63"/>
      <c r="D28" s="28"/>
      <c r="E28" s="16">
        <v>6</v>
      </c>
      <c r="F28" s="167" t="str">
        <f t="shared" si="2"/>
        <v>03 MAR - 07 MAR</v>
      </c>
      <c r="G28" s="168"/>
      <c r="H28" s="169"/>
      <c r="I28" s="16">
        <v>6</v>
      </c>
    </row>
    <row r="29" spans="1:9" s="1" customFormat="1" ht="15">
      <c r="A29" s="213"/>
      <c r="B29" s="61" t="s">
        <v>98</v>
      </c>
      <c r="C29" s="30"/>
      <c r="D29" s="28"/>
      <c r="E29" s="16">
        <v>7</v>
      </c>
      <c r="F29" s="167" t="str">
        <f t="shared" si="2"/>
        <v>10 MAR - 14 MAR</v>
      </c>
      <c r="G29" s="168"/>
      <c r="H29" s="169"/>
      <c r="I29" s="16">
        <v>7</v>
      </c>
    </row>
    <row r="30" spans="1:9" s="1" customFormat="1" ht="15">
      <c r="A30" s="213"/>
      <c r="B30" s="141" t="s">
        <v>99</v>
      </c>
      <c r="C30" s="30"/>
      <c r="D30" s="28"/>
      <c r="E30" s="16">
        <v>7</v>
      </c>
      <c r="F30" s="167" t="str">
        <f t="shared" si="2"/>
        <v>10 MAR - 14 MAR</v>
      </c>
      <c r="G30" s="168"/>
      <c r="H30" s="169"/>
      <c r="I30" s="16">
        <v>7</v>
      </c>
    </row>
    <row r="31" spans="1:9" s="22" customFormat="1" ht="15">
      <c r="A31" s="213"/>
      <c r="B31" s="60"/>
      <c r="C31" s="30"/>
      <c r="D31" s="28"/>
      <c r="E31" s="16"/>
      <c r="F31" s="167" t="str">
        <f t="shared" si="2"/>
        <v/>
      </c>
      <c r="G31" s="168"/>
      <c r="H31" s="169"/>
      <c r="I31" s="16"/>
    </row>
    <row r="32" spans="1:9" s="22" customFormat="1" ht="15">
      <c r="A32" s="213"/>
      <c r="B32" s="60"/>
      <c r="C32" s="30"/>
      <c r="D32" s="28"/>
      <c r="E32" s="16"/>
      <c r="F32" s="167" t="str">
        <f t="shared" si="2"/>
        <v/>
      </c>
      <c r="G32" s="168"/>
      <c r="H32" s="169"/>
      <c r="I32" s="16"/>
    </row>
    <row r="33" spans="1:9" s="22" customFormat="1" ht="15">
      <c r="A33" s="213"/>
      <c r="B33" s="60"/>
      <c r="C33" s="30"/>
      <c r="D33" s="28"/>
      <c r="E33" s="16"/>
      <c r="F33" s="167" t="str">
        <f t="shared" si="2"/>
        <v/>
      </c>
      <c r="G33" s="168"/>
      <c r="H33" s="169"/>
      <c r="I33" s="16"/>
    </row>
    <row r="34" spans="1:9" s="22" customFormat="1" ht="15">
      <c r="A34" s="213"/>
      <c r="B34" s="60"/>
      <c r="C34" s="30"/>
      <c r="D34" s="28"/>
      <c r="E34" s="16"/>
      <c r="F34" s="198" t="str">
        <f t="shared" si="2"/>
        <v/>
      </c>
      <c r="G34" s="199"/>
      <c r="H34" s="200"/>
      <c r="I34" s="16"/>
    </row>
    <row r="35" spans="1:9" s="1" customFormat="1" ht="15.75" thickBot="1">
      <c r="A35" s="214"/>
      <c r="B35" s="31"/>
      <c r="C35" s="55"/>
      <c r="D35" s="57"/>
      <c r="E35" s="17"/>
      <c r="F35" s="170" t="str">
        <f t="shared" si="2"/>
        <v/>
      </c>
      <c r="G35" s="171"/>
      <c r="H35" s="172"/>
      <c r="I35" s="17"/>
    </row>
    <row r="36" spans="1:9" s="29" customFormat="1" ht="15.75" customHeight="1" thickBot="1">
      <c r="A36" s="48"/>
      <c r="C36" s="47" t="s">
        <v>55</v>
      </c>
      <c r="D36" s="28"/>
      <c r="E36" s="78">
        <v>7</v>
      </c>
      <c r="F36" s="176" t="str">
        <f t="shared" si="2"/>
        <v>10 MAR - 14 MAR</v>
      </c>
      <c r="G36" s="177"/>
      <c r="H36" s="178"/>
      <c r="I36" s="79"/>
    </row>
    <row r="37" spans="1:9" s="25" customFormat="1" ht="15">
      <c r="C37" s="74" t="s">
        <v>53</v>
      </c>
      <c r="E37" s="75">
        <v>1</v>
      </c>
      <c r="F37" s="76">
        <v>2</v>
      </c>
      <c r="G37" s="76"/>
      <c r="H37" s="76"/>
      <c r="I37" s="77"/>
    </row>
    <row r="38" spans="1:9" s="25" customFormat="1" ht="15.75" thickBot="1">
      <c r="C38" s="73" t="s">
        <v>54</v>
      </c>
      <c r="E38" s="69">
        <v>1</v>
      </c>
      <c r="F38" s="70">
        <v>2</v>
      </c>
      <c r="G38" s="70"/>
      <c r="H38" s="70"/>
      <c r="I38" s="71"/>
    </row>
    <row r="39" spans="1:9" s="25" customFormat="1" ht="7.5" customHeight="1" thickBot="1"/>
    <row r="40" spans="1:9" s="5" customFormat="1" ht="15">
      <c r="A40" s="212" t="s">
        <v>100</v>
      </c>
      <c r="B40" s="59" t="s">
        <v>101</v>
      </c>
      <c r="C40" s="62"/>
      <c r="D40" s="28"/>
      <c r="E40" s="15">
        <v>8</v>
      </c>
      <c r="F40" s="173" t="str">
        <f t="shared" ref="F40:F49" si="3">IF(E40&lt;&gt;"",VLOOKUP(E40,$G$69:$H$84,2,FALSE),"")</f>
        <v>17 MAR - 21 MAR</v>
      </c>
      <c r="G40" s="174"/>
      <c r="H40" s="175"/>
      <c r="I40" s="15">
        <v>8</v>
      </c>
    </row>
    <row r="41" spans="1:9" s="5" customFormat="1" ht="30">
      <c r="A41" s="213"/>
      <c r="B41" s="141" t="s">
        <v>102</v>
      </c>
      <c r="C41" s="30"/>
      <c r="D41" s="28"/>
      <c r="E41" s="16">
        <v>8</v>
      </c>
      <c r="F41" s="167" t="str">
        <f t="shared" si="3"/>
        <v>17 MAR - 21 MAR</v>
      </c>
      <c r="G41" s="168"/>
      <c r="H41" s="169"/>
      <c r="I41" s="16">
        <v>8</v>
      </c>
    </row>
    <row r="42" spans="1:9" s="5" customFormat="1" ht="15">
      <c r="A42" s="213"/>
      <c r="B42" s="61" t="s">
        <v>103</v>
      </c>
      <c r="C42" s="30"/>
      <c r="D42" s="28"/>
      <c r="E42" s="16">
        <v>9</v>
      </c>
      <c r="F42" s="167" t="str">
        <f t="shared" si="3"/>
        <v>24 MAR - 28 MAR</v>
      </c>
      <c r="G42" s="168"/>
      <c r="H42" s="169"/>
      <c r="I42" s="16">
        <v>9</v>
      </c>
    </row>
    <row r="43" spans="1:9" s="5" customFormat="1" ht="30">
      <c r="A43" s="213"/>
      <c r="B43" s="141" t="s">
        <v>104</v>
      </c>
      <c r="C43" s="30"/>
      <c r="D43" s="28"/>
      <c r="E43" s="16">
        <v>10</v>
      </c>
      <c r="F43" s="167" t="str">
        <f t="shared" si="3"/>
        <v>31 MAR - 04 ABR</v>
      </c>
      <c r="G43" s="168"/>
      <c r="H43" s="169"/>
      <c r="I43" s="16">
        <v>10</v>
      </c>
    </row>
    <row r="44" spans="1:9" s="23" customFormat="1" ht="15">
      <c r="A44" s="213"/>
      <c r="B44" s="60"/>
      <c r="C44" s="30"/>
      <c r="D44" s="28"/>
      <c r="E44" s="16"/>
      <c r="F44" s="167" t="str">
        <f t="shared" si="3"/>
        <v/>
      </c>
      <c r="G44" s="168"/>
      <c r="H44" s="169"/>
      <c r="I44" s="16"/>
    </row>
    <row r="45" spans="1:9" s="23" customFormat="1" ht="15">
      <c r="A45" s="213"/>
      <c r="B45" s="60"/>
      <c r="C45" s="30"/>
      <c r="D45" s="28"/>
      <c r="E45" s="16"/>
      <c r="F45" s="167" t="str">
        <f t="shared" si="3"/>
        <v/>
      </c>
      <c r="G45" s="168"/>
      <c r="H45" s="169"/>
      <c r="I45" s="16"/>
    </row>
    <row r="46" spans="1:9" s="23" customFormat="1" ht="15">
      <c r="A46" s="213"/>
      <c r="B46" s="60"/>
      <c r="C46" s="30"/>
      <c r="D46" s="28"/>
      <c r="E46" s="16"/>
      <c r="F46" s="167" t="str">
        <f t="shared" si="3"/>
        <v/>
      </c>
      <c r="G46" s="168"/>
      <c r="H46" s="169"/>
      <c r="I46" s="16"/>
    </row>
    <row r="47" spans="1:9" s="5" customFormat="1" ht="15">
      <c r="A47" s="213"/>
      <c r="B47" s="60"/>
      <c r="C47" s="63"/>
      <c r="D47" s="28"/>
      <c r="E47" s="16"/>
      <c r="F47" s="167" t="str">
        <f t="shared" si="3"/>
        <v/>
      </c>
      <c r="G47" s="168"/>
      <c r="H47" s="169"/>
      <c r="I47" s="16"/>
    </row>
    <row r="48" spans="1:9" s="5" customFormat="1" ht="15.75" thickBot="1">
      <c r="A48" s="214"/>
      <c r="B48" s="64"/>
      <c r="C48" s="55"/>
      <c r="D48" s="28"/>
      <c r="E48" s="17"/>
      <c r="F48" s="170" t="str">
        <f t="shared" si="3"/>
        <v/>
      </c>
      <c r="G48" s="171"/>
      <c r="H48" s="172"/>
      <c r="I48" s="17"/>
    </row>
    <row r="49" spans="1:9" s="29" customFormat="1" ht="15.75" customHeight="1" thickBot="1">
      <c r="A49" s="48"/>
      <c r="C49" s="47" t="s">
        <v>55</v>
      </c>
      <c r="D49" s="28"/>
      <c r="E49" s="78">
        <v>10</v>
      </c>
      <c r="F49" s="176" t="str">
        <f t="shared" si="3"/>
        <v>31 MAR - 04 ABR</v>
      </c>
      <c r="G49" s="177"/>
      <c r="H49" s="178"/>
      <c r="I49" s="79"/>
    </row>
    <row r="50" spans="1:9" s="25" customFormat="1" ht="15">
      <c r="C50" s="74" t="s">
        <v>53</v>
      </c>
      <c r="E50" s="75">
        <v>1</v>
      </c>
      <c r="F50" s="76">
        <v>2</v>
      </c>
      <c r="G50" s="76"/>
      <c r="H50" s="76"/>
      <c r="I50" s="77"/>
    </row>
    <row r="51" spans="1:9" s="25" customFormat="1" ht="15.75" thickBot="1">
      <c r="C51" s="73" t="s">
        <v>54</v>
      </c>
      <c r="E51" s="69">
        <v>1</v>
      </c>
      <c r="F51" s="70">
        <v>2</v>
      </c>
      <c r="G51" s="70"/>
      <c r="H51" s="70"/>
      <c r="I51" s="71"/>
    </row>
    <row r="52" spans="1:9" s="25" customFormat="1" ht="7.5" customHeight="1" thickBot="1"/>
    <row r="53" spans="1:9" s="23" customFormat="1" ht="15">
      <c r="A53" s="212" t="s">
        <v>105</v>
      </c>
      <c r="B53" s="59" t="s">
        <v>106</v>
      </c>
      <c r="C53" s="62"/>
      <c r="D53" s="28"/>
      <c r="E53" s="15">
        <v>11</v>
      </c>
      <c r="F53" s="173" t="str">
        <f>IF(E53&lt;&gt;"",VLOOKUP(E53,$G$69:$H$84,2,FALSE),"")</f>
        <v>07 ABR - 11 ABR</v>
      </c>
      <c r="G53" s="174"/>
      <c r="H53" s="175"/>
      <c r="I53" s="15">
        <v>11</v>
      </c>
    </row>
    <row r="54" spans="1:9" s="23" customFormat="1" ht="15">
      <c r="A54" s="213"/>
      <c r="B54" s="60"/>
      <c r="C54" s="30" t="s">
        <v>107</v>
      </c>
      <c r="D54" s="28"/>
      <c r="E54" s="16">
        <v>11</v>
      </c>
      <c r="F54" s="167" t="str">
        <f>IF(E54&lt;&gt;"",VLOOKUP(E54,$G$69:$H$84,2,FALSE),"")</f>
        <v>07 ABR - 11 ABR</v>
      </c>
      <c r="G54" s="168"/>
      <c r="H54" s="169"/>
      <c r="I54" s="16">
        <v>11</v>
      </c>
    </row>
    <row r="55" spans="1:9" s="23" customFormat="1" ht="15">
      <c r="A55" s="213"/>
      <c r="B55" s="60"/>
      <c r="C55" s="30" t="s">
        <v>108</v>
      </c>
      <c r="D55" s="28"/>
      <c r="E55" s="16">
        <v>12</v>
      </c>
      <c r="F55" s="167" t="str">
        <f>IF(E55&lt;&gt;"",VLOOKUP(E55,$G$69:$H$84,2,FALSE),"")</f>
        <v>28 ABR - 02 MAY</v>
      </c>
      <c r="G55" s="168"/>
      <c r="H55" s="169"/>
      <c r="I55" s="16">
        <v>12</v>
      </c>
    </row>
    <row r="56" spans="1:9" s="29" customFormat="1" ht="15">
      <c r="A56" s="213"/>
      <c r="B56" s="60"/>
      <c r="C56" s="30"/>
      <c r="D56" s="28"/>
      <c r="E56" s="16">
        <v>13</v>
      </c>
      <c r="F56" s="167" t="str">
        <f>IF(E56&lt;&gt;"",VLOOKUP(E56,$G$69:$H$84,2,FALSE),"")</f>
        <v>05 MAY - 09 MAY</v>
      </c>
      <c r="G56" s="168"/>
      <c r="H56" s="169"/>
      <c r="I56" s="16">
        <v>13</v>
      </c>
    </row>
    <row r="57" spans="1:9" s="23" customFormat="1" ht="15">
      <c r="A57" s="213"/>
      <c r="B57" s="60"/>
      <c r="C57" s="30" t="s">
        <v>109</v>
      </c>
      <c r="D57" s="28"/>
      <c r="E57" s="16">
        <v>14</v>
      </c>
      <c r="F57" s="167" t="str">
        <f>IF(E57&lt;&gt;"",VLOOKUP(E57,$G$69:$H$84,2,FALSE),"")</f>
        <v>12 MAY - 16 MAY</v>
      </c>
      <c r="G57" s="168"/>
      <c r="H57" s="169"/>
      <c r="I57" s="16">
        <v>14</v>
      </c>
    </row>
    <row r="58" spans="1:9" s="23" customFormat="1" ht="15">
      <c r="A58" s="213"/>
      <c r="B58" s="60" t="s">
        <v>110</v>
      </c>
      <c r="C58" s="30"/>
      <c r="D58" s="28"/>
      <c r="E58" s="16">
        <v>15</v>
      </c>
      <c r="F58" s="167" t="str">
        <f>IF(E58&lt;&gt;"",VLOOKUP(E58,$G$69:$H$84,2,FALSE),"")</f>
        <v>19 MAY - 23 MAY</v>
      </c>
      <c r="G58" s="168"/>
      <c r="H58" s="169"/>
      <c r="I58" s="16">
        <v>15</v>
      </c>
    </row>
    <row r="59" spans="1:9" s="23" customFormat="1" ht="15">
      <c r="A59" s="213"/>
      <c r="B59" s="60"/>
      <c r="C59" s="30" t="s">
        <v>111</v>
      </c>
      <c r="D59" s="28"/>
      <c r="E59" s="16">
        <v>16</v>
      </c>
      <c r="F59" s="167" t="str">
        <f>IF(E59&lt;&gt;"",VLOOKUP(E59,$G$69:$H$84,2,FALSE),"")</f>
        <v>26 MAY - 30 MAY</v>
      </c>
      <c r="G59" s="168"/>
      <c r="H59" s="169"/>
      <c r="I59" s="16">
        <v>16</v>
      </c>
    </row>
    <row r="60" spans="1:9" s="23" customFormat="1" ht="15.75" thickBot="1">
      <c r="A60" s="213"/>
      <c r="B60" s="142" t="s">
        <v>112</v>
      </c>
      <c r="C60" s="63"/>
      <c r="D60" s="28"/>
      <c r="E60" s="16">
        <v>16</v>
      </c>
      <c r="F60" s="167" t="str">
        <f>IF(E60&lt;&gt;"",VLOOKUP(E60,$G$69:$H$84,2,FALSE),"")</f>
        <v>26 MAY - 30 MAY</v>
      </c>
      <c r="G60" s="168"/>
      <c r="H60" s="169"/>
      <c r="I60" s="16">
        <v>16</v>
      </c>
    </row>
    <row r="61" spans="1:9" s="29" customFormat="1" ht="15.75" thickBot="1">
      <c r="A61" s="213"/>
      <c r="B61" s="145"/>
      <c r="C61" s="143" t="s">
        <v>113</v>
      </c>
      <c r="D61" s="28"/>
      <c r="E61" s="24">
        <v>17</v>
      </c>
      <c r="F61" s="167" t="str">
        <f>IF(E61&lt;&gt;"",VLOOKUP(E61,$G$69:$H$85,2,FALSE),"")</f>
        <v>02 JUN - 06 JUN</v>
      </c>
      <c r="G61" s="168"/>
      <c r="H61" s="169"/>
      <c r="I61" s="24">
        <v>17</v>
      </c>
    </row>
    <row r="62" spans="1:9" s="23" customFormat="1" ht="15.75" thickBot="1">
      <c r="A62" s="214"/>
      <c r="B62" s="146"/>
      <c r="C62" s="144" t="s">
        <v>114</v>
      </c>
      <c r="D62" s="28"/>
      <c r="E62" s="17">
        <v>17</v>
      </c>
      <c r="F62" s="170" t="str">
        <f>IF(E62&lt;&gt;"",VLOOKUP(E62,$G$69:$H$85,2,FALSE),"")</f>
        <v>02 JUN - 06 JUN</v>
      </c>
      <c r="G62" s="171"/>
      <c r="H62" s="172"/>
      <c r="I62" s="17">
        <v>17</v>
      </c>
    </row>
    <row r="63" spans="1:9" s="29" customFormat="1" ht="15.75" customHeight="1" thickBot="1">
      <c r="A63" s="48"/>
      <c r="C63" s="47" t="s">
        <v>55</v>
      </c>
      <c r="D63" s="28"/>
      <c r="E63" s="78">
        <v>17</v>
      </c>
      <c r="F63" s="176" t="str">
        <f>IF(E63&lt;&gt;"",VLOOKUP(E63,$G$69:$H$85,2,FALSE),"")</f>
        <v>02 JUN - 06 JUN</v>
      </c>
      <c r="G63" s="177"/>
      <c r="H63" s="178"/>
      <c r="I63" s="79"/>
    </row>
    <row r="64" spans="1:9" s="25" customFormat="1" ht="15">
      <c r="C64" s="74" t="s">
        <v>53</v>
      </c>
      <c r="E64" s="75">
        <v>1</v>
      </c>
      <c r="F64" s="76">
        <v>2</v>
      </c>
      <c r="G64" s="76"/>
      <c r="H64" s="76"/>
      <c r="I64" s="77"/>
    </row>
    <row r="65" spans="1:9" s="25" customFormat="1" ht="15.75" thickBot="1">
      <c r="C65" s="73" t="s">
        <v>54</v>
      </c>
      <c r="E65" s="69">
        <v>1</v>
      </c>
      <c r="F65" s="70">
        <v>2</v>
      </c>
      <c r="G65" s="70"/>
      <c r="H65" s="70"/>
      <c r="I65" s="71"/>
    </row>
    <row r="66" spans="1:9" s="25" customFormat="1" ht="7.5" customHeight="1"/>
    <row r="67" spans="1:9" s="23" customFormat="1" ht="15" customHeight="1" thickBot="1">
      <c r="A67" s="25"/>
      <c r="B67" s="2"/>
      <c r="C67" s="2"/>
      <c r="D67" s="28"/>
      <c r="E67" s="2"/>
      <c r="F67" s="2"/>
      <c r="G67" s="2"/>
      <c r="H67" s="2"/>
      <c r="I67" s="2"/>
    </row>
    <row r="68" spans="1:9" s="23" customFormat="1" ht="21.75" thickBot="1">
      <c r="A68" s="1"/>
      <c r="B68" s="72" t="s">
        <v>13</v>
      </c>
      <c r="C68" s="189" t="s">
        <v>59</v>
      </c>
      <c r="D68" s="190"/>
      <c r="E68" s="191"/>
      <c r="F68" s="2"/>
      <c r="G68" s="186" t="s">
        <v>228</v>
      </c>
      <c r="H68" s="187"/>
      <c r="I68" s="188"/>
    </row>
    <row r="69" spans="1:9" s="23" customFormat="1" ht="15">
      <c r="A69" s="3"/>
      <c r="B69" s="80" t="s">
        <v>18</v>
      </c>
      <c r="C69" s="192" t="s">
        <v>26</v>
      </c>
      <c r="D69" s="193"/>
      <c r="E69" s="194"/>
      <c r="F69" s="4"/>
      <c r="G69" s="58">
        <v>1</v>
      </c>
      <c r="H69" s="165" t="s">
        <v>208</v>
      </c>
      <c r="I69" s="166"/>
    </row>
    <row r="70" spans="1:9" s="23" customFormat="1" ht="15">
      <c r="A70" s="1"/>
      <c r="B70" s="81" t="s">
        <v>23</v>
      </c>
      <c r="C70" s="161" t="s">
        <v>32</v>
      </c>
      <c r="D70" s="162"/>
      <c r="E70" s="163"/>
      <c r="F70" s="4"/>
      <c r="G70" s="97">
        <v>2</v>
      </c>
      <c r="H70" s="182" t="s">
        <v>209</v>
      </c>
      <c r="I70" s="183"/>
    </row>
    <row r="71" spans="1:9" s="23" customFormat="1" ht="15">
      <c r="A71" s="1"/>
      <c r="B71" s="81" t="s">
        <v>20</v>
      </c>
      <c r="C71" s="161" t="s">
        <v>31</v>
      </c>
      <c r="D71" s="162"/>
      <c r="E71" s="163"/>
      <c r="F71" s="5"/>
      <c r="G71" s="97">
        <v>3</v>
      </c>
      <c r="H71" s="182" t="s">
        <v>210</v>
      </c>
      <c r="I71" s="183"/>
    </row>
    <row r="72" spans="1:9" s="5" customFormat="1" ht="15">
      <c r="A72" s="1"/>
      <c r="B72" s="81" t="s">
        <v>19</v>
      </c>
      <c r="C72" s="161" t="s">
        <v>27</v>
      </c>
      <c r="D72" s="162"/>
      <c r="E72" s="163"/>
      <c r="G72" s="97">
        <v>4</v>
      </c>
      <c r="H72" s="182" t="s">
        <v>211</v>
      </c>
      <c r="I72" s="183"/>
    </row>
    <row r="73" spans="1:9" s="29" customFormat="1" ht="15.75" customHeight="1">
      <c r="A73" s="1"/>
      <c r="B73" s="81" t="s">
        <v>25</v>
      </c>
      <c r="C73" s="161" t="s">
        <v>30</v>
      </c>
      <c r="D73" s="162"/>
      <c r="E73" s="163"/>
      <c r="F73" s="5"/>
      <c r="G73" s="97">
        <v>5</v>
      </c>
      <c r="H73" s="182" t="s">
        <v>212</v>
      </c>
      <c r="I73" s="183"/>
    </row>
    <row r="74" spans="1:9" s="25" customFormat="1" ht="15">
      <c r="A74" s="1"/>
      <c r="B74" s="81" t="s">
        <v>24</v>
      </c>
      <c r="C74" s="161" t="s">
        <v>29</v>
      </c>
      <c r="D74" s="162"/>
      <c r="E74" s="163"/>
      <c r="F74" s="5"/>
      <c r="G74" s="97">
        <v>6</v>
      </c>
      <c r="H74" s="182" t="s">
        <v>213</v>
      </c>
      <c r="I74" s="183"/>
    </row>
    <row r="75" spans="1:9" s="25" customFormat="1" ht="15">
      <c r="A75" s="1"/>
      <c r="B75" s="81" t="s">
        <v>21</v>
      </c>
      <c r="C75" s="161" t="s">
        <v>28</v>
      </c>
      <c r="D75" s="162"/>
      <c r="E75" s="163"/>
      <c r="F75" s="5"/>
      <c r="G75" s="97">
        <v>7</v>
      </c>
      <c r="H75" s="182" t="s">
        <v>214</v>
      </c>
      <c r="I75" s="183"/>
    </row>
    <row r="76" spans="1:9" ht="15" customHeight="1">
      <c r="B76" s="81" t="s">
        <v>22</v>
      </c>
      <c r="C76" s="161" t="s">
        <v>33</v>
      </c>
      <c r="D76" s="162"/>
      <c r="E76" s="163"/>
      <c r="F76" s="5"/>
      <c r="G76" s="97">
        <v>8</v>
      </c>
      <c r="H76" s="182" t="s">
        <v>215</v>
      </c>
      <c r="I76" s="183"/>
    </row>
    <row r="77" spans="1:9" ht="15">
      <c r="B77" s="81">
        <v>9</v>
      </c>
      <c r="C77" s="161" t="s">
        <v>34</v>
      </c>
      <c r="D77" s="162"/>
      <c r="E77" s="163"/>
      <c r="F77" s="5"/>
      <c r="G77" s="97">
        <v>9</v>
      </c>
      <c r="H77" s="182" t="s">
        <v>216</v>
      </c>
      <c r="I77" s="183"/>
    </row>
    <row r="78" spans="1:9" s="4" customFormat="1" ht="15">
      <c r="A78" s="1"/>
      <c r="B78" s="81">
        <v>10</v>
      </c>
      <c r="C78" s="161" t="s">
        <v>35</v>
      </c>
      <c r="D78" s="162"/>
      <c r="E78" s="163"/>
      <c r="F78" s="5"/>
      <c r="G78" s="97">
        <v>10</v>
      </c>
      <c r="H78" s="182" t="s">
        <v>217</v>
      </c>
      <c r="I78" s="183"/>
    </row>
    <row r="79" spans="1:9" s="4" customFormat="1" ht="15">
      <c r="A79" s="1"/>
      <c r="B79" s="81">
        <v>11</v>
      </c>
      <c r="C79" s="161">
        <v>11</v>
      </c>
      <c r="D79" s="162"/>
      <c r="E79" s="163"/>
      <c r="F79" s="5"/>
      <c r="G79" s="97">
        <v>11</v>
      </c>
      <c r="H79" s="182" t="s">
        <v>218</v>
      </c>
      <c r="I79" s="183"/>
    </row>
    <row r="80" spans="1:9" s="5" customFormat="1" ht="15">
      <c r="A80" s="1"/>
      <c r="B80" s="81">
        <v>12</v>
      </c>
      <c r="C80" s="161">
        <v>12</v>
      </c>
      <c r="D80" s="162"/>
      <c r="E80" s="163"/>
      <c r="G80" s="97">
        <v>12</v>
      </c>
      <c r="H80" s="182" t="s">
        <v>219</v>
      </c>
      <c r="I80" s="183"/>
    </row>
    <row r="81" spans="1:9" s="5" customFormat="1" ht="15.75" thickBot="1">
      <c r="A81" s="1"/>
      <c r="B81" s="82" t="s">
        <v>36</v>
      </c>
      <c r="C81" s="195" t="s">
        <v>36</v>
      </c>
      <c r="D81" s="196"/>
      <c r="E81" s="197"/>
      <c r="G81" s="97">
        <v>13</v>
      </c>
      <c r="H81" s="182" t="s">
        <v>220</v>
      </c>
      <c r="I81" s="183"/>
    </row>
    <row r="82" spans="1:9" s="5" customFormat="1" ht="15">
      <c r="A82" s="1"/>
      <c r="B82" s="2"/>
      <c r="C82" s="2"/>
      <c r="D82" s="28"/>
      <c r="E82" s="2"/>
      <c r="F82" s="2"/>
      <c r="G82" s="97">
        <v>14</v>
      </c>
      <c r="H82" s="182" t="s">
        <v>221</v>
      </c>
      <c r="I82" s="183"/>
    </row>
    <row r="83" spans="1:9" s="5" customFormat="1" ht="15">
      <c r="A83" s="1"/>
      <c r="B83" s="2"/>
      <c r="C83" s="2"/>
      <c r="D83" s="28"/>
      <c r="E83" s="2"/>
      <c r="F83" s="2"/>
      <c r="G83" s="97">
        <v>15</v>
      </c>
      <c r="H83" s="182" t="s">
        <v>222</v>
      </c>
      <c r="I83" s="183"/>
    </row>
    <row r="84" spans="1:9" s="5" customFormat="1" ht="15.75" thickBot="1">
      <c r="A84" s="1"/>
      <c r="B84" s="2"/>
      <c r="C84" s="2"/>
      <c r="D84" s="28"/>
      <c r="E84" s="2"/>
      <c r="F84" s="2"/>
      <c r="G84" s="98">
        <v>16</v>
      </c>
      <c r="H84" s="184" t="s">
        <v>223</v>
      </c>
      <c r="I84" s="185"/>
    </row>
    <row r="85" spans="1:9" s="5" customFormat="1" ht="15.75" thickBot="1">
      <c r="A85" s="1"/>
      <c r="B85" s="42" t="s">
        <v>56</v>
      </c>
      <c r="C85" s="42" t="s">
        <v>57</v>
      </c>
      <c r="D85" s="2"/>
      <c r="E85" s="2"/>
      <c r="F85" s="2"/>
      <c r="G85" s="157">
        <v>17</v>
      </c>
      <c r="H85" s="184" t="s">
        <v>224</v>
      </c>
      <c r="I85" s="185"/>
    </row>
    <row r="86" spans="1:9" s="5" customFormat="1" ht="15">
      <c r="A86" s="1"/>
      <c r="B86" s="42" t="s">
        <v>58</v>
      </c>
      <c r="C86" s="42" t="s">
        <v>5</v>
      </c>
      <c r="D86" s="2"/>
      <c r="E86" s="2"/>
      <c r="F86" s="2"/>
      <c r="H86" s="2"/>
      <c r="I86" s="2"/>
    </row>
    <row r="87" spans="1:9" s="5" customFormat="1" ht="15">
      <c r="A87" s="1"/>
      <c r="B87" s="2"/>
      <c r="C87" s="2"/>
      <c r="D87" s="2"/>
      <c r="E87" s="2"/>
      <c r="F87" s="2"/>
      <c r="G87" s="25" t="s">
        <v>226</v>
      </c>
      <c r="H87" s="2"/>
      <c r="I87" s="2"/>
    </row>
    <row r="88" spans="1:9" s="5" customFormat="1" ht="15">
      <c r="A88" s="1"/>
      <c r="B88" s="2"/>
      <c r="C88" s="2"/>
      <c r="D88" s="2"/>
      <c r="E88" s="2"/>
      <c r="F88" s="2"/>
      <c r="G88" s="2"/>
      <c r="H88" s="2"/>
      <c r="I88" s="2"/>
    </row>
    <row r="89" spans="1:9" s="5" customFormat="1" ht="15">
      <c r="A89" s="1"/>
      <c r="B89" s="2"/>
      <c r="C89" s="2"/>
      <c r="D89" s="2"/>
      <c r="E89" s="2"/>
      <c r="F89" s="2"/>
      <c r="G89" s="2"/>
      <c r="H89" s="2"/>
      <c r="I89" s="2"/>
    </row>
    <row r="90" spans="1:9" s="5" customFormat="1" ht="15">
      <c r="A90" s="1"/>
      <c r="B90" s="2"/>
      <c r="C90" s="2"/>
      <c r="D90" s="2"/>
      <c r="E90" s="2"/>
      <c r="F90" s="2"/>
      <c r="G90" s="2"/>
      <c r="H90" s="2"/>
      <c r="I90" s="2"/>
    </row>
    <row r="91" spans="1:9" ht="15">
      <c r="D91" s="4"/>
    </row>
    <row r="92" spans="1:9" ht="15"/>
    <row r="93" spans="1:9" ht="15"/>
    <row r="94" spans="1:9" ht="18" customHeight="1">
      <c r="D94" s="29"/>
    </row>
  </sheetData>
  <mergeCells count="88">
    <mergeCell ref="H85:I85"/>
    <mergeCell ref="F56:H56"/>
    <mergeCell ref="F61:H61"/>
    <mergeCell ref="F62:H62"/>
    <mergeCell ref="F16:H16"/>
    <mergeCell ref="F17:H17"/>
    <mergeCell ref="F18:H18"/>
    <mergeCell ref="F40:H40"/>
    <mergeCell ref="F41:H41"/>
    <mergeCell ref="F42:H42"/>
    <mergeCell ref="F43:H43"/>
    <mergeCell ref="F19:H19"/>
    <mergeCell ref="F20:H20"/>
    <mergeCell ref="F21:H21"/>
    <mergeCell ref="F22:H22"/>
    <mergeCell ref="F31:H31"/>
    <mergeCell ref="F32:H32"/>
    <mergeCell ref="F33:H33"/>
    <mergeCell ref="B8:C8"/>
    <mergeCell ref="A12:A21"/>
    <mergeCell ref="A26:A35"/>
    <mergeCell ref="A40:A48"/>
    <mergeCell ref="A53:A62"/>
    <mergeCell ref="E8:H8"/>
    <mergeCell ref="F12:H12"/>
    <mergeCell ref="F13:H13"/>
    <mergeCell ref="F14:H14"/>
    <mergeCell ref="F15:H15"/>
    <mergeCell ref="F35:H35"/>
    <mergeCell ref="F26:H26"/>
    <mergeCell ref="F27:H27"/>
    <mergeCell ref="F28:H28"/>
    <mergeCell ref="F29:H29"/>
    <mergeCell ref="F30:H30"/>
    <mergeCell ref="H82:I82"/>
    <mergeCell ref="H83:I83"/>
    <mergeCell ref="H72:I72"/>
    <mergeCell ref="H73:I73"/>
    <mergeCell ref="H74:I74"/>
    <mergeCell ref="H75:I75"/>
    <mergeCell ref="H84:I84"/>
    <mergeCell ref="G68:I68"/>
    <mergeCell ref="C68:E68"/>
    <mergeCell ref="C69:E69"/>
    <mergeCell ref="C70:E70"/>
    <mergeCell ref="C71:E71"/>
    <mergeCell ref="C72:E72"/>
    <mergeCell ref="C73:E73"/>
    <mergeCell ref="H76:I76"/>
    <mergeCell ref="H77:I77"/>
    <mergeCell ref="H78:I78"/>
    <mergeCell ref="H79:I79"/>
    <mergeCell ref="H80:I80"/>
    <mergeCell ref="H81:I81"/>
    <mergeCell ref="C80:E80"/>
    <mergeCell ref="C81:E81"/>
    <mergeCell ref="A1:I1"/>
    <mergeCell ref="F10:H10"/>
    <mergeCell ref="A10:B10"/>
    <mergeCell ref="C74:E74"/>
    <mergeCell ref="C75:E75"/>
    <mergeCell ref="H70:I70"/>
    <mergeCell ref="H71:I71"/>
    <mergeCell ref="F44:H44"/>
    <mergeCell ref="F63:H63"/>
    <mergeCell ref="F45:H45"/>
    <mergeCell ref="F46:H46"/>
    <mergeCell ref="F58:H58"/>
    <mergeCell ref="F59:H59"/>
    <mergeCell ref="F60:H60"/>
    <mergeCell ref="F34:H34"/>
    <mergeCell ref="F36:H36"/>
    <mergeCell ref="C76:E76"/>
    <mergeCell ref="C77:E77"/>
    <mergeCell ref="C78:E78"/>
    <mergeCell ref="C79:E79"/>
    <mergeCell ref="E3:I3"/>
    <mergeCell ref="E4:I4"/>
    <mergeCell ref="E5:I5"/>
    <mergeCell ref="E6:I6"/>
    <mergeCell ref="H69:I69"/>
    <mergeCell ref="F47:H47"/>
    <mergeCell ref="F48:H48"/>
    <mergeCell ref="F53:H53"/>
    <mergeCell ref="F54:H54"/>
    <mergeCell ref="F55:H55"/>
    <mergeCell ref="F57:H57"/>
    <mergeCell ref="F49:H49"/>
  </mergeCells>
  <printOptions horizontalCentered="1" verticalCentered="1"/>
  <pageMargins left="0" right="0" top="0" bottom="0" header="0.31496062992125984" footer="0.31496062992125984"/>
  <pageSetup scale="4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zoomScale="70" zoomScaleNormal="70" workbookViewId="0">
      <selection activeCell="E3" sqref="E3:I3"/>
    </sheetView>
  </sheetViews>
  <sheetFormatPr baseColWidth="10" defaultRowHeight="18" customHeight="1"/>
  <cols>
    <col min="1" max="1" width="25.5703125" style="25" customWidth="1"/>
    <col min="2" max="2" width="77.42578125" style="2" customWidth="1"/>
    <col min="3" max="3" width="35.85546875" style="2" customWidth="1"/>
    <col min="4" max="4" width="2" style="2" customWidth="1"/>
    <col min="5" max="8" width="12.140625" style="2" customWidth="1"/>
    <col min="9" max="9" width="18.42578125" style="2" customWidth="1"/>
    <col min="11" max="11" width="16" bestFit="1" customWidth="1"/>
  </cols>
  <sheetData>
    <row r="1" spans="1:12" ht="33.75">
      <c r="A1" s="179" t="s">
        <v>60</v>
      </c>
      <c r="B1" s="179"/>
      <c r="C1" s="179"/>
      <c r="D1" s="179"/>
      <c r="E1" s="179"/>
      <c r="F1" s="179"/>
      <c r="G1" s="179"/>
      <c r="H1" s="179"/>
      <c r="I1" s="179"/>
    </row>
    <row r="2" spans="1:12" ht="8.25" customHeight="1"/>
    <row r="3" spans="1:12" ht="21.75" customHeight="1">
      <c r="A3" s="8" t="s">
        <v>4</v>
      </c>
      <c r="B3" s="26" t="s">
        <v>80</v>
      </c>
      <c r="D3" s="33" t="s">
        <v>2</v>
      </c>
      <c r="E3" s="164">
        <v>41662</v>
      </c>
      <c r="F3" s="164"/>
      <c r="G3" s="164"/>
      <c r="H3" s="164"/>
      <c r="I3" s="164"/>
    </row>
    <row r="4" spans="1:12" ht="18" customHeight="1">
      <c r="A4" s="8" t="s">
        <v>0</v>
      </c>
      <c r="B4" s="26" t="s">
        <v>155</v>
      </c>
      <c r="D4" s="8" t="s">
        <v>38</v>
      </c>
      <c r="E4" s="164" t="s">
        <v>84</v>
      </c>
      <c r="F4" s="164"/>
      <c r="G4" s="164"/>
      <c r="H4" s="164"/>
      <c r="I4" s="164"/>
    </row>
    <row r="5" spans="1:12" ht="18" customHeight="1">
      <c r="A5" s="21" t="s">
        <v>3</v>
      </c>
      <c r="B5" s="27" t="s">
        <v>82</v>
      </c>
      <c r="D5" s="8" t="s">
        <v>37</v>
      </c>
      <c r="E5" s="164" t="s">
        <v>227</v>
      </c>
      <c r="F5" s="164"/>
      <c r="G5" s="164"/>
      <c r="H5" s="164"/>
      <c r="I5" s="164"/>
    </row>
    <row r="6" spans="1:12" ht="18" customHeight="1">
      <c r="A6" s="8" t="s">
        <v>52</v>
      </c>
      <c r="B6" s="148" t="s">
        <v>157</v>
      </c>
      <c r="D6" s="8" t="s">
        <v>1</v>
      </c>
      <c r="E6" s="164" t="s">
        <v>225</v>
      </c>
      <c r="F6" s="164"/>
      <c r="G6" s="164"/>
      <c r="H6" s="164"/>
      <c r="I6" s="164"/>
      <c r="K6" s="147"/>
    </row>
    <row r="7" spans="1:12" ht="18" customHeight="1" thickBot="1">
      <c r="D7" s="28"/>
    </row>
    <row r="8" spans="1:12" s="4" customFormat="1" ht="50.25" customHeight="1" thickBot="1">
      <c r="A8" s="68" t="s">
        <v>15</v>
      </c>
      <c r="B8" s="207" t="s">
        <v>14</v>
      </c>
      <c r="C8" s="208"/>
      <c r="D8" s="28"/>
      <c r="E8" s="204" t="s">
        <v>51</v>
      </c>
      <c r="F8" s="205"/>
      <c r="G8" s="205"/>
      <c r="H8" s="206"/>
      <c r="I8" s="46" t="s">
        <v>50</v>
      </c>
      <c r="L8"/>
    </row>
    <row r="9" spans="1:12" s="4" customFormat="1" ht="7.5" customHeight="1" thickBot="1">
      <c r="L9"/>
    </row>
    <row r="10" spans="1:12" s="29" customFormat="1" ht="15.75" thickBot="1">
      <c r="A10" s="180" t="s">
        <v>61</v>
      </c>
      <c r="B10" s="181"/>
      <c r="C10" s="47" t="s">
        <v>55</v>
      </c>
      <c r="D10" s="28"/>
      <c r="E10" s="78">
        <v>1</v>
      </c>
      <c r="F10" s="176" t="str">
        <f>IF(E10&lt;&gt;"",VLOOKUP(E10,$G$69:$H$84,2,FALSE),"")</f>
        <v>27 ENE - 31 ENE</v>
      </c>
      <c r="G10" s="177"/>
      <c r="H10" s="178"/>
      <c r="I10" s="79">
        <v>1</v>
      </c>
    </row>
    <row r="11" spans="1:12" s="4" customFormat="1" ht="7.5" customHeight="1" thickBot="1">
      <c r="L11"/>
    </row>
    <row r="12" spans="1:12" s="29" customFormat="1" ht="15">
      <c r="A12" s="209" t="s">
        <v>158</v>
      </c>
      <c r="B12" s="149" t="s">
        <v>159</v>
      </c>
      <c r="C12" s="65"/>
      <c r="D12" s="28"/>
      <c r="E12" s="49">
        <v>1</v>
      </c>
      <c r="F12" s="173" t="str">
        <f t="shared" ref="F12:F22" si="0">IF(E12&lt;&gt;"",VLOOKUP(E12,$G$69:$H$84,2,FALSE),"")</f>
        <v>27 ENE - 31 ENE</v>
      </c>
      <c r="G12" s="174"/>
      <c r="H12" s="175"/>
      <c r="I12" s="49">
        <v>1</v>
      </c>
      <c r="L12"/>
    </row>
    <row r="13" spans="1:12" s="29" customFormat="1" ht="15">
      <c r="A13" s="210"/>
      <c r="B13" s="141" t="s">
        <v>160</v>
      </c>
      <c r="C13" s="66"/>
      <c r="D13" s="28"/>
      <c r="E13" s="50">
        <v>1</v>
      </c>
      <c r="F13" s="167" t="str">
        <f t="shared" si="0"/>
        <v>27 ENE - 31 ENE</v>
      </c>
      <c r="G13" s="168"/>
      <c r="H13" s="169"/>
      <c r="I13" s="50">
        <v>1</v>
      </c>
    </row>
    <row r="14" spans="1:12" s="29" customFormat="1" ht="15">
      <c r="A14" s="210"/>
      <c r="B14" s="141" t="s">
        <v>161</v>
      </c>
      <c r="C14" s="138"/>
      <c r="D14" s="28"/>
      <c r="E14" s="50">
        <v>2</v>
      </c>
      <c r="F14" s="167" t="str">
        <f t="shared" si="0"/>
        <v>03 FEB - 07 FEB</v>
      </c>
      <c r="G14" s="168"/>
      <c r="H14" s="169"/>
      <c r="I14" s="50">
        <v>2</v>
      </c>
    </row>
    <row r="15" spans="1:12" s="29" customFormat="1" ht="15">
      <c r="A15" s="210"/>
      <c r="B15" s="141" t="s">
        <v>162</v>
      </c>
      <c r="C15" s="67"/>
      <c r="D15" s="28"/>
      <c r="E15" s="50">
        <v>3</v>
      </c>
      <c r="F15" s="167" t="str">
        <f t="shared" si="0"/>
        <v>10 FEB - 14 FEB</v>
      </c>
      <c r="G15" s="168"/>
      <c r="H15" s="169"/>
      <c r="I15" s="50">
        <v>3</v>
      </c>
    </row>
    <row r="16" spans="1:12" s="29" customFormat="1" ht="15">
      <c r="A16" s="210"/>
      <c r="B16" s="141" t="s">
        <v>163</v>
      </c>
      <c r="C16" s="139"/>
      <c r="D16" s="28"/>
      <c r="E16" s="50">
        <v>4</v>
      </c>
      <c r="F16" s="167" t="str">
        <f t="shared" si="0"/>
        <v>17 FEB - 21 FEB</v>
      </c>
      <c r="G16" s="168"/>
      <c r="H16" s="169"/>
      <c r="I16" s="50">
        <v>4</v>
      </c>
    </row>
    <row r="17" spans="1:9" s="29" customFormat="1" ht="15">
      <c r="A17" s="210"/>
      <c r="B17" s="61" t="s">
        <v>164</v>
      </c>
      <c r="C17" s="67"/>
      <c r="D17" s="28"/>
      <c r="E17" s="50">
        <v>5</v>
      </c>
      <c r="F17" s="167" t="str">
        <f t="shared" si="0"/>
        <v>24 FEB - 28 FEB</v>
      </c>
      <c r="G17" s="168"/>
      <c r="H17" s="169"/>
      <c r="I17" s="50">
        <v>5</v>
      </c>
    </row>
    <row r="18" spans="1:9" s="29" customFormat="1" ht="15">
      <c r="A18" s="210"/>
      <c r="B18" s="141" t="s">
        <v>165</v>
      </c>
      <c r="C18" s="140"/>
      <c r="D18" s="28"/>
      <c r="E18" s="50">
        <v>6</v>
      </c>
      <c r="F18" s="167" t="str">
        <f t="shared" si="0"/>
        <v>03 MAR - 07 MAR</v>
      </c>
      <c r="G18" s="168"/>
      <c r="H18" s="169"/>
      <c r="I18" s="50">
        <v>6</v>
      </c>
    </row>
    <row r="19" spans="1:9" s="29" customFormat="1" ht="15">
      <c r="A19" s="210"/>
      <c r="B19" s="61"/>
      <c r="C19" s="30"/>
      <c r="D19" s="28"/>
      <c r="E19" s="50"/>
      <c r="F19" s="167" t="str">
        <f t="shared" si="0"/>
        <v/>
      </c>
      <c r="G19" s="168"/>
      <c r="H19" s="169"/>
      <c r="I19" s="53"/>
    </row>
    <row r="20" spans="1:9" s="29" customFormat="1" ht="15">
      <c r="A20" s="210"/>
      <c r="B20" s="60"/>
      <c r="C20" s="30"/>
      <c r="D20" s="28"/>
      <c r="E20" s="50"/>
      <c r="F20" s="167" t="str">
        <f t="shared" si="0"/>
        <v/>
      </c>
      <c r="G20" s="168"/>
      <c r="H20" s="169"/>
      <c r="I20" s="53"/>
    </row>
    <row r="21" spans="1:9" s="29" customFormat="1" ht="15.75" thickBot="1">
      <c r="A21" s="211"/>
      <c r="B21" s="31"/>
      <c r="C21" s="55"/>
      <c r="D21" s="28"/>
      <c r="E21" s="51"/>
      <c r="F21" s="170" t="str">
        <f t="shared" si="0"/>
        <v/>
      </c>
      <c r="G21" s="171"/>
      <c r="H21" s="172"/>
      <c r="I21" s="54"/>
    </row>
    <row r="22" spans="1:9" s="29" customFormat="1" ht="15.75" thickBot="1">
      <c r="A22" s="48"/>
      <c r="C22" s="47" t="s">
        <v>55</v>
      </c>
      <c r="D22" s="28"/>
      <c r="E22" s="78">
        <v>6</v>
      </c>
      <c r="F22" s="176" t="str">
        <f t="shared" si="0"/>
        <v>03 MAR - 07 MAR</v>
      </c>
      <c r="G22" s="177"/>
      <c r="H22" s="178"/>
      <c r="I22" s="79">
        <v>6</v>
      </c>
    </row>
    <row r="23" spans="1:9" s="25" customFormat="1" ht="15">
      <c r="C23" s="74" t="s">
        <v>53</v>
      </c>
      <c r="E23" s="75">
        <v>1</v>
      </c>
      <c r="F23" s="76">
        <v>2</v>
      </c>
      <c r="G23" s="76"/>
      <c r="H23" s="76"/>
      <c r="I23" s="77"/>
    </row>
    <row r="24" spans="1:9" s="25" customFormat="1" ht="15.75" thickBot="1">
      <c r="C24" s="73" t="s">
        <v>54</v>
      </c>
      <c r="E24" s="69">
        <v>1</v>
      </c>
      <c r="F24" s="70">
        <v>2</v>
      </c>
      <c r="G24" s="70"/>
      <c r="H24" s="70"/>
      <c r="I24" s="71"/>
    </row>
    <row r="25" spans="1:9" s="25" customFormat="1" ht="7.5" customHeight="1" thickBot="1"/>
    <row r="26" spans="1:9" s="25" customFormat="1" ht="15">
      <c r="A26" s="212" t="s">
        <v>166</v>
      </c>
      <c r="B26" s="149" t="s">
        <v>167</v>
      </c>
      <c r="C26" s="65"/>
      <c r="D26" s="56"/>
      <c r="E26" s="15">
        <v>7</v>
      </c>
      <c r="F26" s="201" t="str">
        <f t="shared" ref="F26:F36" si="1">IF(E26&lt;&gt;"",VLOOKUP(E26,$G$69:$H$84,2,FALSE),"")</f>
        <v>10 MAR - 14 MAR</v>
      </c>
      <c r="G26" s="202"/>
      <c r="H26" s="203"/>
      <c r="I26" s="15">
        <v>7</v>
      </c>
    </row>
    <row r="27" spans="1:9" s="25" customFormat="1" ht="15">
      <c r="A27" s="213"/>
      <c r="B27" s="61" t="s">
        <v>168</v>
      </c>
      <c r="C27" s="63"/>
      <c r="D27" s="28"/>
      <c r="E27" s="16">
        <v>8</v>
      </c>
      <c r="F27" s="167" t="str">
        <f t="shared" si="1"/>
        <v>17 MAR - 21 MAR</v>
      </c>
      <c r="G27" s="168"/>
      <c r="H27" s="169"/>
      <c r="I27" s="16">
        <v>8</v>
      </c>
    </row>
    <row r="28" spans="1:9" s="25" customFormat="1" ht="15">
      <c r="A28" s="213"/>
      <c r="B28" s="61" t="s">
        <v>169</v>
      </c>
      <c r="C28" s="63"/>
      <c r="D28" s="28"/>
      <c r="E28" s="16">
        <v>9</v>
      </c>
      <c r="F28" s="167" t="str">
        <f t="shared" si="1"/>
        <v>24 MAR - 28 MAR</v>
      </c>
      <c r="G28" s="168"/>
      <c r="H28" s="169"/>
      <c r="I28" s="16">
        <v>9</v>
      </c>
    </row>
    <row r="29" spans="1:9" s="25" customFormat="1" ht="15">
      <c r="A29" s="213"/>
      <c r="B29" s="141"/>
      <c r="C29" s="30"/>
      <c r="D29" s="28"/>
      <c r="E29" s="16"/>
      <c r="F29" s="167" t="str">
        <f t="shared" si="1"/>
        <v/>
      </c>
      <c r="G29" s="168"/>
      <c r="H29" s="169"/>
      <c r="I29" s="16"/>
    </row>
    <row r="30" spans="1:9" s="25" customFormat="1" ht="15">
      <c r="A30" s="213"/>
      <c r="B30" s="141"/>
      <c r="C30" s="30"/>
      <c r="D30" s="28"/>
      <c r="E30" s="16"/>
      <c r="F30" s="167" t="str">
        <f t="shared" si="1"/>
        <v/>
      </c>
      <c r="G30" s="168"/>
      <c r="H30" s="169"/>
      <c r="I30" s="16"/>
    </row>
    <row r="31" spans="1:9" s="25" customFormat="1" ht="15">
      <c r="A31" s="213"/>
      <c r="B31" s="60"/>
      <c r="C31" s="30"/>
      <c r="D31" s="28"/>
      <c r="E31" s="16"/>
      <c r="F31" s="167" t="str">
        <f t="shared" si="1"/>
        <v/>
      </c>
      <c r="G31" s="168"/>
      <c r="H31" s="169"/>
      <c r="I31" s="16"/>
    </row>
    <row r="32" spans="1:9" s="25" customFormat="1" ht="15">
      <c r="A32" s="213"/>
      <c r="B32" s="60"/>
      <c r="C32" s="30"/>
      <c r="D32" s="28"/>
      <c r="E32" s="16"/>
      <c r="F32" s="167" t="str">
        <f t="shared" si="1"/>
        <v/>
      </c>
      <c r="G32" s="168"/>
      <c r="H32" s="169"/>
      <c r="I32" s="16"/>
    </row>
    <row r="33" spans="1:9" s="25" customFormat="1" ht="15">
      <c r="A33" s="213"/>
      <c r="B33" s="60"/>
      <c r="C33" s="30"/>
      <c r="D33" s="28"/>
      <c r="E33" s="16"/>
      <c r="F33" s="167" t="str">
        <f t="shared" si="1"/>
        <v/>
      </c>
      <c r="G33" s="168"/>
      <c r="H33" s="169"/>
      <c r="I33" s="16"/>
    </row>
    <row r="34" spans="1:9" s="25" customFormat="1" ht="15">
      <c r="A34" s="213"/>
      <c r="B34" s="60"/>
      <c r="C34" s="30"/>
      <c r="D34" s="28"/>
      <c r="E34" s="16"/>
      <c r="F34" s="198" t="str">
        <f t="shared" si="1"/>
        <v/>
      </c>
      <c r="G34" s="199"/>
      <c r="H34" s="200"/>
      <c r="I34" s="16"/>
    </row>
    <row r="35" spans="1:9" s="25" customFormat="1" ht="15.75" thickBot="1">
      <c r="A35" s="214"/>
      <c r="B35" s="31"/>
      <c r="C35" s="55"/>
      <c r="D35" s="57"/>
      <c r="E35" s="17"/>
      <c r="F35" s="170" t="str">
        <f t="shared" si="1"/>
        <v/>
      </c>
      <c r="G35" s="171"/>
      <c r="H35" s="172"/>
      <c r="I35" s="17"/>
    </row>
    <row r="36" spans="1:9" s="29" customFormat="1" ht="15.75" customHeight="1" thickBot="1">
      <c r="A36" s="48"/>
      <c r="C36" s="47" t="s">
        <v>55</v>
      </c>
      <c r="D36" s="28"/>
      <c r="E36" s="78">
        <v>9</v>
      </c>
      <c r="F36" s="176" t="str">
        <f t="shared" si="1"/>
        <v>24 MAR - 28 MAR</v>
      </c>
      <c r="G36" s="177"/>
      <c r="H36" s="178"/>
      <c r="I36" s="79">
        <v>9</v>
      </c>
    </row>
    <row r="37" spans="1:9" s="25" customFormat="1" ht="15">
      <c r="C37" s="74" t="s">
        <v>53</v>
      </c>
      <c r="E37" s="75">
        <v>1</v>
      </c>
      <c r="F37" s="76">
        <v>2</v>
      </c>
      <c r="G37" s="76"/>
      <c r="H37" s="76"/>
      <c r="I37" s="77"/>
    </row>
    <row r="38" spans="1:9" s="25" customFormat="1" ht="15.75" thickBot="1">
      <c r="C38" s="73" t="s">
        <v>54</v>
      </c>
      <c r="E38" s="69">
        <v>1</v>
      </c>
      <c r="F38" s="70">
        <v>2</v>
      </c>
      <c r="G38" s="70"/>
      <c r="H38" s="70"/>
      <c r="I38" s="71"/>
    </row>
    <row r="39" spans="1:9" s="25" customFormat="1" ht="7.5" customHeight="1" thickBot="1"/>
    <row r="40" spans="1:9" s="29" customFormat="1" ht="15">
      <c r="A40" s="212" t="s">
        <v>170</v>
      </c>
      <c r="B40" s="137" t="s">
        <v>171</v>
      </c>
      <c r="C40" s="62"/>
      <c r="D40" s="28"/>
      <c r="E40" s="15">
        <v>10</v>
      </c>
      <c r="F40" s="173" t="str">
        <f t="shared" ref="F40:F49" si="2">IF(E40&lt;&gt;"",VLOOKUP(E40,$G$69:$H$84,2,FALSE),"")</f>
        <v>31 MAR - 04 ABR</v>
      </c>
      <c r="G40" s="174"/>
      <c r="H40" s="175"/>
      <c r="I40" s="15">
        <v>10</v>
      </c>
    </row>
    <row r="41" spans="1:9" s="29" customFormat="1" ht="15">
      <c r="A41" s="213"/>
      <c r="B41" s="141" t="s">
        <v>172</v>
      </c>
      <c r="C41" s="30"/>
      <c r="D41" s="28"/>
      <c r="E41" s="16">
        <v>11</v>
      </c>
      <c r="F41" s="167" t="str">
        <f t="shared" si="2"/>
        <v>07 ABR - 11 ABR</v>
      </c>
      <c r="G41" s="168"/>
      <c r="H41" s="169"/>
      <c r="I41" s="16">
        <v>11</v>
      </c>
    </row>
    <row r="42" spans="1:9" s="29" customFormat="1" ht="15">
      <c r="A42" s="213"/>
      <c r="B42" s="141" t="s">
        <v>173</v>
      </c>
      <c r="C42" s="30"/>
      <c r="D42" s="28"/>
      <c r="E42" s="16">
        <v>12</v>
      </c>
      <c r="F42" s="167" t="str">
        <f t="shared" si="2"/>
        <v>28 ABR - 02 MAY</v>
      </c>
      <c r="G42" s="168"/>
      <c r="H42" s="169"/>
      <c r="I42" s="16">
        <v>12</v>
      </c>
    </row>
    <row r="43" spans="1:9" s="29" customFormat="1" ht="15">
      <c r="A43" s="213"/>
      <c r="B43" s="141" t="s">
        <v>174</v>
      </c>
      <c r="C43" s="30"/>
      <c r="D43" s="28"/>
      <c r="E43" s="16">
        <v>13</v>
      </c>
      <c r="F43" s="167" t="str">
        <f t="shared" si="2"/>
        <v>05 MAY - 09 MAY</v>
      </c>
      <c r="G43" s="168"/>
      <c r="H43" s="169"/>
      <c r="I43" s="16">
        <v>13</v>
      </c>
    </row>
    <row r="44" spans="1:9" s="29" customFormat="1" ht="15">
      <c r="A44" s="213"/>
      <c r="B44" s="61" t="s">
        <v>175</v>
      </c>
      <c r="C44" s="30"/>
      <c r="D44" s="28"/>
      <c r="E44" s="16">
        <v>14</v>
      </c>
      <c r="F44" s="167" t="str">
        <f t="shared" si="2"/>
        <v>12 MAY - 16 MAY</v>
      </c>
      <c r="G44" s="168"/>
      <c r="H44" s="169"/>
      <c r="I44" s="16">
        <v>14</v>
      </c>
    </row>
    <row r="45" spans="1:9" s="29" customFormat="1" ht="15">
      <c r="A45" s="213"/>
      <c r="B45" s="61" t="s">
        <v>176</v>
      </c>
      <c r="C45" s="30"/>
      <c r="D45" s="28"/>
      <c r="E45" s="16">
        <v>15</v>
      </c>
      <c r="F45" s="167" t="str">
        <f t="shared" si="2"/>
        <v>19 MAY - 23 MAY</v>
      </c>
      <c r="G45" s="168"/>
      <c r="H45" s="169"/>
      <c r="I45" s="16">
        <v>15</v>
      </c>
    </row>
    <row r="46" spans="1:9" s="29" customFormat="1" ht="15">
      <c r="A46" s="213"/>
      <c r="B46" s="60"/>
      <c r="C46" s="30"/>
      <c r="D46" s="28"/>
      <c r="E46" s="16"/>
      <c r="F46" s="167" t="str">
        <f t="shared" si="2"/>
        <v/>
      </c>
      <c r="G46" s="168"/>
      <c r="H46" s="169"/>
      <c r="I46" s="16"/>
    </row>
    <row r="47" spans="1:9" s="29" customFormat="1" ht="15">
      <c r="A47" s="213"/>
      <c r="B47" s="60"/>
      <c r="C47" s="63"/>
      <c r="D47" s="28"/>
      <c r="E47" s="16"/>
      <c r="F47" s="167" t="str">
        <f t="shared" si="2"/>
        <v/>
      </c>
      <c r="G47" s="168"/>
      <c r="H47" s="169"/>
      <c r="I47" s="16"/>
    </row>
    <row r="48" spans="1:9" s="29" customFormat="1" ht="15.75" thickBot="1">
      <c r="A48" s="214"/>
      <c r="B48" s="64"/>
      <c r="C48" s="55"/>
      <c r="D48" s="28"/>
      <c r="E48" s="17"/>
      <c r="F48" s="170" t="str">
        <f t="shared" si="2"/>
        <v/>
      </c>
      <c r="G48" s="171"/>
      <c r="H48" s="172"/>
      <c r="I48" s="17"/>
    </row>
    <row r="49" spans="1:9" s="29" customFormat="1" ht="15.75" customHeight="1" thickBot="1">
      <c r="A49" s="48"/>
      <c r="C49" s="47" t="s">
        <v>55</v>
      </c>
      <c r="D49" s="28"/>
      <c r="E49" s="78">
        <v>15</v>
      </c>
      <c r="F49" s="215" t="str">
        <f t="shared" si="2"/>
        <v>19 MAY - 23 MAY</v>
      </c>
      <c r="G49" s="216"/>
      <c r="H49" s="217"/>
      <c r="I49" s="79">
        <v>15</v>
      </c>
    </row>
    <row r="50" spans="1:9" s="25" customFormat="1" ht="15">
      <c r="C50" s="74" t="s">
        <v>53</v>
      </c>
      <c r="E50" s="75">
        <v>1</v>
      </c>
      <c r="F50" s="76">
        <v>2</v>
      </c>
      <c r="G50" s="76">
        <v>5</v>
      </c>
      <c r="H50" s="76"/>
      <c r="I50" s="77"/>
    </row>
    <row r="51" spans="1:9" s="25" customFormat="1" ht="15.75" thickBot="1">
      <c r="C51" s="73" t="s">
        <v>54</v>
      </c>
      <c r="E51" s="69">
        <v>1</v>
      </c>
      <c r="F51" s="70">
        <v>2</v>
      </c>
      <c r="G51" s="70"/>
      <c r="H51" s="70"/>
      <c r="I51" s="71"/>
    </row>
    <row r="52" spans="1:9" s="25" customFormat="1" ht="7.5" customHeight="1" thickBot="1"/>
    <row r="53" spans="1:9" s="29" customFormat="1" ht="15">
      <c r="A53" s="212" t="s">
        <v>177</v>
      </c>
      <c r="B53" s="137" t="s">
        <v>178</v>
      </c>
      <c r="C53" s="62"/>
      <c r="D53" s="28"/>
      <c r="E53" s="15">
        <v>16</v>
      </c>
      <c r="F53" s="173" t="str">
        <f>IF(E53&lt;&gt;"",VLOOKUP(E53,$G$69:$H$84,2,FALSE),"")</f>
        <v>26 MAY - 30 MAY</v>
      </c>
      <c r="G53" s="174"/>
      <c r="H53" s="175"/>
      <c r="I53" s="15">
        <v>16</v>
      </c>
    </row>
    <row r="54" spans="1:9" s="29" customFormat="1" ht="15">
      <c r="A54" s="213"/>
      <c r="B54" s="141" t="s">
        <v>179</v>
      </c>
      <c r="C54" s="30"/>
      <c r="D54" s="28"/>
      <c r="E54" s="16">
        <v>16</v>
      </c>
      <c r="F54" s="167" t="str">
        <f>IF(E54&lt;&gt;"",VLOOKUP(E54,$G$69:$H$84,2,FALSE),"")</f>
        <v>26 MAY - 30 MAY</v>
      </c>
      <c r="G54" s="168"/>
      <c r="H54" s="169"/>
      <c r="I54" s="16">
        <v>16</v>
      </c>
    </row>
    <row r="55" spans="1:9" s="29" customFormat="1" ht="30">
      <c r="A55" s="213"/>
      <c r="B55" s="61" t="s">
        <v>180</v>
      </c>
      <c r="C55" s="30"/>
      <c r="D55" s="28"/>
      <c r="E55" s="16">
        <v>17</v>
      </c>
      <c r="F55" s="167" t="str">
        <f>IF(E55&lt;&gt;"",VLOOKUP(E55,$G$70:$H$85,2,FALSE),"")</f>
        <v>02 JUN - 06 JUN</v>
      </c>
      <c r="G55" s="168"/>
      <c r="H55" s="169"/>
      <c r="I55" s="16">
        <v>17</v>
      </c>
    </row>
    <row r="56" spans="1:9" s="29" customFormat="1" ht="15">
      <c r="A56" s="213"/>
      <c r="B56" s="141"/>
      <c r="C56" s="30"/>
      <c r="D56" s="28"/>
      <c r="E56" s="16"/>
      <c r="F56" s="167" t="str">
        <f>IF(E56&lt;&gt;"",VLOOKUP(E56,$G$69:$H$84,2,FALSE),"")</f>
        <v/>
      </c>
      <c r="G56" s="168"/>
      <c r="H56" s="169"/>
      <c r="I56" s="16"/>
    </row>
    <row r="57" spans="1:9" s="29" customFormat="1" ht="15">
      <c r="A57" s="213"/>
      <c r="B57" s="141"/>
      <c r="C57" s="30"/>
      <c r="D57" s="28"/>
      <c r="E57" s="16"/>
      <c r="F57" s="167" t="str">
        <f>IF(E57&lt;&gt;"",VLOOKUP(E57,$G$69:$H$84,2,FALSE),"")</f>
        <v/>
      </c>
      <c r="G57" s="168"/>
      <c r="H57" s="169"/>
      <c r="I57" s="16"/>
    </row>
    <row r="58" spans="1:9" s="29" customFormat="1" ht="15">
      <c r="A58" s="213"/>
      <c r="B58" s="60"/>
      <c r="C58" s="30"/>
      <c r="D58" s="28"/>
      <c r="E58" s="16"/>
      <c r="F58" s="167"/>
      <c r="G58" s="168"/>
      <c r="H58" s="169"/>
      <c r="I58" s="16"/>
    </row>
    <row r="59" spans="1:9" s="29" customFormat="1" ht="15.75" thickBot="1">
      <c r="A59" s="213"/>
      <c r="B59" s="142"/>
      <c r="C59" s="63"/>
      <c r="D59" s="28"/>
      <c r="E59" s="16"/>
      <c r="F59" s="167"/>
      <c r="G59" s="168"/>
      <c r="H59" s="169"/>
      <c r="I59" s="16"/>
    </row>
    <row r="60" spans="1:9" s="29" customFormat="1" ht="15.75" thickBot="1">
      <c r="A60" s="213"/>
      <c r="B60" s="145"/>
      <c r="C60" s="143"/>
      <c r="D60" s="28"/>
      <c r="E60" s="24"/>
      <c r="F60" s="167"/>
      <c r="G60" s="168"/>
      <c r="H60" s="169"/>
      <c r="I60" s="24"/>
    </row>
    <row r="61" spans="1:9" s="29" customFormat="1" ht="15.75" thickBot="1">
      <c r="A61" s="214"/>
      <c r="B61" s="146"/>
      <c r="C61" s="144"/>
      <c r="D61" s="28"/>
      <c r="E61" s="17"/>
      <c r="F61" s="170"/>
      <c r="G61" s="171"/>
      <c r="H61" s="172"/>
      <c r="I61" s="17"/>
    </row>
    <row r="62" spans="1:9" s="29" customFormat="1" ht="15.75" customHeight="1" thickBot="1">
      <c r="A62" s="48"/>
      <c r="C62" s="47" t="s">
        <v>55</v>
      </c>
      <c r="D62" s="28"/>
      <c r="E62" s="78">
        <v>17</v>
      </c>
      <c r="F62" s="215" t="str">
        <f>IF(E62&lt;&gt;"",VLOOKUP(E62,$G$69:$H$85,2,FALSE),"")</f>
        <v>02 JUN - 06 JUN</v>
      </c>
      <c r="G62" s="216"/>
      <c r="H62" s="217"/>
      <c r="I62" s="79">
        <v>17</v>
      </c>
    </row>
    <row r="63" spans="1:9" s="25" customFormat="1" ht="15">
      <c r="C63" s="74" t="s">
        <v>53</v>
      </c>
      <c r="E63" s="75">
        <v>1</v>
      </c>
      <c r="F63" s="76">
        <v>2</v>
      </c>
      <c r="G63" s="76">
        <v>5</v>
      </c>
      <c r="H63" s="76"/>
      <c r="I63" s="77"/>
    </row>
    <row r="64" spans="1:9" s="25" customFormat="1" ht="15.75" thickBot="1">
      <c r="C64" s="73" t="s">
        <v>54</v>
      </c>
      <c r="E64" s="69">
        <v>1</v>
      </c>
      <c r="F64" s="70">
        <v>2</v>
      </c>
      <c r="G64" s="70"/>
      <c r="H64" s="70"/>
      <c r="I64" s="71"/>
    </row>
    <row r="65" spans="1:9" s="25" customFormat="1" ht="7.5" customHeight="1"/>
    <row r="66" spans="1:9" s="29" customFormat="1" ht="15" customHeight="1">
      <c r="A66" s="25"/>
      <c r="B66" s="25"/>
      <c r="C66" s="25"/>
      <c r="D66" s="25"/>
      <c r="E66" s="25"/>
      <c r="F66" s="25"/>
      <c r="G66" s="25"/>
      <c r="H66" s="25"/>
      <c r="I66" s="25"/>
    </row>
    <row r="67" spans="1:9" s="29" customFormat="1" ht="15" customHeight="1" thickBot="1">
      <c r="A67" s="25"/>
      <c r="B67" s="2"/>
      <c r="C67" s="2"/>
      <c r="D67" s="2"/>
      <c r="E67" s="2"/>
      <c r="F67" s="2"/>
      <c r="G67" s="2"/>
      <c r="H67" s="2"/>
      <c r="I67" s="2"/>
    </row>
    <row r="68" spans="1:9" s="29" customFormat="1" ht="15" customHeight="1" thickBot="1">
      <c r="A68" s="25"/>
      <c r="B68" s="72" t="s">
        <v>13</v>
      </c>
      <c r="C68" s="111" t="s">
        <v>59</v>
      </c>
      <c r="D68" s="112"/>
      <c r="E68" s="113"/>
      <c r="F68" s="2"/>
      <c r="G68" s="186" t="s">
        <v>228</v>
      </c>
      <c r="H68" s="187"/>
      <c r="I68" s="188"/>
    </row>
    <row r="69" spans="1:9" s="29" customFormat="1" ht="15" customHeight="1">
      <c r="A69" s="28"/>
      <c r="B69" s="114" t="s">
        <v>18</v>
      </c>
      <c r="C69" s="114" t="s">
        <v>26</v>
      </c>
      <c r="D69" s="115"/>
      <c r="E69" s="116"/>
      <c r="F69" s="4"/>
      <c r="G69" s="58">
        <v>1</v>
      </c>
      <c r="H69" s="165" t="s">
        <v>208</v>
      </c>
      <c r="I69" s="166"/>
    </row>
    <row r="70" spans="1:9" s="29" customFormat="1" ht="15" customHeight="1">
      <c r="A70" s="25"/>
      <c r="B70" s="107" t="s">
        <v>23</v>
      </c>
      <c r="C70" s="107" t="s">
        <v>32</v>
      </c>
      <c r="D70" s="108"/>
      <c r="E70" s="109"/>
      <c r="F70" s="4"/>
      <c r="G70" s="156">
        <v>2</v>
      </c>
      <c r="H70" s="182" t="s">
        <v>209</v>
      </c>
      <c r="I70" s="183"/>
    </row>
    <row r="71" spans="1:9" s="29" customFormat="1" ht="15" customHeight="1">
      <c r="A71" s="25"/>
      <c r="B71" s="107" t="s">
        <v>20</v>
      </c>
      <c r="C71" s="107" t="s">
        <v>31</v>
      </c>
      <c r="D71" s="108"/>
      <c r="E71" s="109"/>
      <c r="G71" s="156">
        <v>3</v>
      </c>
      <c r="H71" s="182" t="s">
        <v>210</v>
      </c>
      <c r="I71" s="183"/>
    </row>
    <row r="72" spans="1:9" s="29" customFormat="1" ht="15.75" customHeight="1">
      <c r="A72" s="25"/>
      <c r="B72" s="107" t="s">
        <v>19</v>
      </c>
      <c r="C72" s="107" t="s">
        <v>27</v>
      </c>
      <c r="D72" s="108"/>
      <c r="E72" s="109"/>
      <c r="G72" s="156">
        <v>4</v>
      </c>
      <c r="H72" s="182" t="s">
        <v>211</v>
      </c>
      <c r="I72" s="183"/>
    </row>
    <row r="73" spans="1:9" s="25" customFormat="1" ht="15.75" customHeight="1">
      <c r="B73" s="107" t="s">
        <v>25</v>
      </c>
      <c r="C73" s="107" t="s">
        <v>30</v>
      </c>
      <c r="D73" s="108"/>
      <c r="E73" s="109"/>
      <c r="F73" s="29"/>
      <c r="G73" s="156">
        <v>5</v>
      </c>
      <c r="H73" s="182" t="s">
        <v>212</v>
      </c>
      <c r="I73" s="183"/>
    </row>
    <row r="74" spans="1:9" s="25" customFormat="1" ht="15.75" customHeight="1">
      <c r="B74" s="107" t="s">
        <v>24</v>
      </c>
      <c r="C74" s="107" t="s">
        <v>29</v>
      </c>
      <c r="D74" s="108"/>
      <c r="E74" s="109"/>
      <c r="F74" s="29"/>
      <c r="G74" s="156">
        <v>6</v>
      </c>
      <c r="H74" s="182" t="s">
        <v>213</v>
      </c>
      <c r="I74" s="183"/>
    </row>
    <row r="75" spans="1:9" ht="15" customHeight="1">
      <c r="B75" s="107" t="s">
        <v>21</v>
      </c>
      <c r="C75" s="107" t="s">
        <v>28</v>
      </c>
      <c r="D75" s="108"/>
      <c r="E75" s="109"/>
      <c r="F75" s="29"/>
      <c r="G75" s="156">
        <v>7</v>
      </c>
      <c r="H75" s="182" t="s">
        <v>214</v>
      </c>
      <c r="I75" s="183"/>
    </row>
    <row r="76" spans="1:9" ht="15.75" customHeight="1">
      <c r="B76" s="107" t="s">
        <v>22</v>
      </c>
      <c r="C76" s="107" t="s">
        <v>33</v>
      </c>
      <c r="D76" s="108"/>
      <c r="E76" s="109"/>
      <c r="F76" s="29"/>
      <c r="G76" s="156">
        <v>8</v>
      </c>
      <c r="H76" s="182" t="s">
        <v>215</v>
      </c>
      <c r="I76" s="183"/>
    </row>
    <row r="77" spans="1:9" s="4" customFormat="1" ht="15">
      <c r="A77" s="25"/>
      <c r="B77" s="107">
        <v>9</v>
      </c>
      <c r="C77" s="107" t="s">
        <v>34</v>
      </c>
      <c r="D77" s="108"/>
      <c r="E77" s="109"/>
      <c r="F77" s="29"/>
      <c r="G77" s="156">
        <v>9</v>
      </c>
      <c r="H77" s="182" t="s">
        <v>216</v>
      </c>
      <c r="I77" s="183"/>
    </row>
    <row r="78" spans="1:9" s="4" customFormat="1" ht="15">
      <c r="A78" s="25"/>
      <c r="B78" s="107">
        <v>10</v>
      </c>
      <c r="C78" s="107" t="s">
        <v>35</v>
      </c>
      <c r="D78" s="108"/>
      <c r="E78" s="109"/>
      <c r="F78" s="29"/>
      <c r="G78" s="156">
        <v>10</v>
      </c>
      <c r="H78" s="182" t="s">
        <v>217</v>
      </c>
      <c r="I78" s="183"/>
    </row>
    <row r="79" spans="1:9" s="29" customFormat="1" ht="15">
      <c r="A79" s="25"/>
      <c r="B79" s="107">
        <v>11</v>
      </c>
      <c r="C79" s="107">
        <v>11</v>
      </c>
      <c r="D79" s="108"/>
      <c r="E79" s="109"/>
      <c r="G79" s="156">
        <v>11</v>
      </c>
      <c r="H79" s="182" t="s">
        <v>218</v>
      </c>
      <c r="I79" s="183"/>
    </row>
    <row r="80" spans="1:9" s="29" customFormat="1" ht="15" customHeight="1">
      <c r="A80" s="25"/>
      <c r="B80" s="107">
        <v>12</v>
      </c>
      <c r="C80" s="107">
        <v>12</v>
      </c>
      <c r="D80" s="108"/>
      <c r="E80" s="109"/>
      <c r="G80" s="156">
        <v>12</v>
      </c>
      <c r="H80" s="182" t="s">
        <v>219</v>
      </c>
      <c r="I80" s="183"/>
    </row>
    <row r="81" spans="1:9" s="29" customFormat="1" ht="15" customHeight="1" thickBot="1">
      <c r="A81" s="25"/>
      <c r="B81" s="118" t="s">
        <v>36</v>
      </c>
      <c r="C81" s="118" t="s">
        <v>36</v>
      </c>
      <c r="D81" s="119"/>
      <c r="E81" s="120"/>
      <c r="G81" s="156">
        <v>13</v>
      </c>
      <c r="H81" s="182" t="s">
        <v>220</v>
      </c>
      <c r="I81" s="183"/>
    </row>
    <row r="82" spans="1:9" s="29" customFormat="1" ht="15" customHeight="1">
      <c r="A82" s="25"/>
      <c r="B82" s="2"/>
      <c r="C82" s="2"/>
      <c r="D82" s="28"/>
      <c r="E82" s="2"/>
      <c r="F82" s="2"/>
      <c r="G82" s="156">
        <v>14</v>
      </c>
      <c r="H82" s="182" t="s">
        <v>221</v>
      </c>
      <c r="I82" s="183"/>
    </row>
    <row r="83" spans="1:9" s="29" customFormat="1" ht="15" customHeight="1">
      <c r="A83" s="25"/>
      <c r="B83" s="2"/>
      <c r="C83" s="2"/>
      <c r="D83" s="28"/>
      <c r="E83" s="2"/>
      <c r="F83" s="2"/>
      <c r="G83" s="156">
        <v>15</v>
      </c>
      <c r="H83" s="182" t="s">
        <v>222</v>
      </c>
      <c r="I83" s="183"/>
    </row>
    <row r="84" spans="1:9" s="29" customFormat="1" ht="15" customHeight="1" thickBot="1">
      <c r="A84" s="25"/>
      <c r="B84" s="2"/>
      <c r="C84" s="2"/>
      <c r="D84" s="28"/>
      <c r="E84" s="2"/>
      <c r="F84" s="2"/>
      <c r="G84" s="157">
        <v>16</v>
      </c>
      <c r="H84" s="184" t="s">
        <v>223</v>
      </c>
      <c r="I84" s="185"/>
    </row>
    <row r="85" spans="1:9" s="29" customFormat="1" ht="15" customHeight="1" thickBot="1">
      <c r="A85" s="25"/>
      <c r="B85" s="42" t="s">
        <v>56</v>
      </c>
      <c r="C85" s="42" t="s">
        <v>57</v>
      </c>
      <c r="D85" s="2"/>
      <c r="E85" s="2"/>
      <c r="F85" s="2"/>
      <c r="G85" s="157">
        <v>17</v>
      </c>
      <c r="H85" s="184" t="s">
        <v>224</v>
      </c>
      <c r="I85" s="185"/>
    </row>
    <row r="86" spans="1:9" s="29" customFormat="1" ht="15">
      <c r="A86" s="25"/>
      <c r="B86" s="42" t="s">
        <v>58</v>
      </c>
      <c r="C86" s="42" t="s">
        <v>5</v>
      </c>
      <c r="D86" s="2"/>
      <c r="E86" s="2"/>
      <c r="F86" s="2"/>
      <c r="H86" s="2"/>
      <c r="I86" s="2"/>
    </row>
    <row r="87" spans="1:9" s="29" customFormat="1" ht="15">
      <c r="A87" s="25"/>
      <c r="B87" s="2"/>
      <c r="C87" s="2"/>
      <c r="D87" s="2"/>
      <c r="E87" s="2"/>
      <c r="F87" s="2"/>
      <c r="G87" s="25" t="s">
        <v>226</v>
      </c>
      <c r="H87" s="2"/>
      <c r="I87" s="2"/>
    </row>
    <row r="88" spans="1:9" s="29" customFormat="1" ht="15">
      <c r="A88" s="25"/>
      <c r="B88" s="2"/>
      <c r="C88" s="2"/>
      <c r="D88" s="2"/>
      <c r="E88" s="2"/>
      <c r="F88" s="2"/>
      <c r="G88" s="2"/>
      <c r="H88" s="2"/>
      <c r="I88" s="2"/>
    </row>
    <row r="89" spans="1:9" s="29" customFormat="1" ht="15.75" customHeight="1">
      <c r="A89" s="25"/>
      <c r="B89" s="2"/>
      <c r="C89" s="2"/>
      <c r="D89" s="2"/>
      <c r="E89" s="2"/>
      <c r="F89" s="2"/>
      <c r="G89" s="2"/>
      <c r="H89" s="2"/>
      <c r="I89" s="2"/>
    </row>
    <row r="90" spans="1:9" ht="15"/>
    <row r="91" spans="1:9" ht="15"/>
    <row r="92" spans="1:9" ht="15"/>
    <row r="99" spans="10:10" ht="18" customHeight="1">
      <c r="J99" s="29"/>
    </row>
    <row r="100" spans="10:10" ht="18" customHeight="1">
      <c r="J100" s="29"/>
    </row>
    <row r="101" spans="10:10" ht="18" customHeight="1">
      <c r="J101" s="29"/>
    </row>
    <row r="102" spans="10:10" ht="18" customHeight="1">
      <c r="J102" s="29"/>
    </row>
    <row r="103" spans="10:10" ht="18" customHeight="1">
      <c r="J103" s="29"/>
    </row>
    <row r="104" spans="10:10" ht="18" customHeight="1">
      <c r="J104" s="29"/>
    </row>
    <row r="105" spans="10:10" ht="18" customHeight="1">
      <c r="J105" s="25"/>
    </row>
    <row r="106" spans="10:10" ht="18" customHeight="1">
      <c r="J106" s="25"/>
    </row>
    <row r="109" spans="10:10" ht="18" customHeight="1">
      <c r="J109" s="4"/>
    </row>
    <row r="110" spans="10:10" ht="18" customHeight="1">
      <c r="J110" s="4"/>
    </row>
    <row r="111" spans="10:10" ht="18" customHeight="1">
      <c r="J111" s="29"/>
    </row>
    <row r="112" spans="10:10" ht="18" customHeight="1">
      <c r="J112" s="29"/>
    </row>
    <row r="113" spans="10:10" ht="18" customHeight="1">
      <c r="J113" s="29"/>
    </row>
    <row r="114" spans="10:10" ht="18" customHeight="1">
      <c r="J114" s="29"/>
    </row>
    <row r="115" spans="10:10" ht="18" customHeight="1">
      <c r="J115" s="29"/>
    </row>
    <row r="116" spans="10:10" ht="18" customHeight="1">
      <c r="J116" s="29"/>
    </row>
    <row r="117" spans="10:10" ht="18" customHeight="1">
      <c r="J117" s="29"/>
    </row>
    <row r="118" spans="10:10" ht="18" customHeight="1">
      <c r="J118" s="29"/>
    </row>
    <row r="119" spans="10:10" ht="18" customHeight="1">
      <c r="J119" s="29"/>
    </row>
  </sheetData>
  <mergeCells count="73">
    <mergeCell ref="H84:I84"/>
    <mergeCell ref="H85:I85"/>
    <mergeCell ref="H79:I79"/>
    <mergeCell ref="H80:I80"/>
    <mergeCell ref="H81:I81"/>
    <mergeCell ref="H82:I82"/>
    <mergeCell ref="H83:I83"/>
    <mergeCell ref="H74:I74"/>
    <mergeCell ref="H75:I75"/>
    <mergeCell ref="H76:I76"/>
    <mergeCell ref="H77:I77"/>
    <mergeCell ref="H78:I78"/>
    <mergeCell ref="H69:I69"/>
    <mergeCell ref="H70:I70"/>
    <mergeCell ref="H71:I71"/>
    <mergeCell ref="H72:I72"/>
    <mergeCell ref="H73:I73"/>
    <mergeCell ref="G68:I68"/>
    <mergeCell ref="F61:H61"/>
    <mergeCell ref="F62:H62"/>
    <mergeCell ref="F49:H49"/>
    <mergeCell ref="A53:A61"/>
    <mergeCell ref="F53:H53"/>
    <mergeCell ref="F54:H54"/>
    <mergeCell ref="F55:H55"/>
    <mergeCell ref="F56:H56"/>
    <mergeCell ref="F57:H57"/>
    <mergeCell ref="F58:H58"/>
    <mergeCell ref="F59:H59"/>
    <mergeCell ref="F60:H60"/>
    <mergeCell ref="A40:A48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36:H36"/>
    <mergeCell ref="F19:H19"/>
    <mergeCell ref="F20:H20"/>
    <mergeCell ref="F21:H21"/>
    <mergeCell ref="F22:H22"/>
    <mergeCell ref="F31:H31"/>
    <mergeCell ref="F32:H32"/>
    <mergeCell ref="F33:H33"/>
    <mergeCell ref="F34:H34"/>
    <mergeCell ref="F35:H35"/>
    <mergeCell ref="A26:A35"/>
    <mergeCell ref="F26:H26"/>
    <mergeCell ref="F27:H27"/>
    <mergeCell ref="F28:H28"/>
    <mergeCell ref="F29:H29"/>
    <mergeCell ref="F30:H30"/>
    <mergeCell ref="A10:B10"/>
    <mergeCell ref="F10:H10"/>
    <mergeCell ref="A12:A21"/>
    <mergeCell ref="F12:H12"/>
    <mergeCell ref="F13:H13"/>
    <mergeCell ref="F14:H14"/>
    <mergeCell ref="F15:H15"/>
    <mergeCell ref="F16:H16"/>
    <mergeCell ref="F17:H17"/>
    <mergeCell ref="F18:H18"/>
    <mergeCell ref="B8:C8"/>
    <mergeCell ref="E8:H8"/>
    <mergeCell ref="A1:I1"/>
    <mergeCell ref="E3:I3"/>
    <mergeCell ref="E4:I4"/>
    <mergeCell ref="E5:I5"/>
    <mergeCell ref="E6:I6"/>
  </mergeCells>
  <printOptions horizontalCentered="1" verticalCentered="1"/>
  <pageMargins left="0" right="0" top="0" bottom="0" header="0.31496062992125984" footer="0.31496062992125984"/>
  <pageSetup scale="4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="70" zoomScaleNormal="70" workbookViewId="0">
      <selection activeCell="C3" sqref="C3"/>
    </sheetView>
  </sheetViews>
  <sheetFormatPr baseColWidth="10" defaultRowHeight="18" customHeight="1"/>
  <cols>
    <col min="1" max="1" width="25.5703125" style="25" customWidth="1"/>
    <col min="2" max="2" width="77.42578125" style="2" customWidth="1"/>
    <col min="3" max="3" width="35.85546875" style="2" customWidth="1"/>
    <col min="4" max="4" width="2" style="2" customWidth="1"/>
    <col min="5" max="8" width="12.140625" style="2" customWidth="1"/>
    <col min="9" max="9" width="18.42578125" style="2" customWidth="1"/>
    <col min="11" max="11" width="16" bestFit="1" customWidth="1"/>
  </cols>
  <sheetData>
    <row r="1" spans="1:12" ht="33.75">
      <c r="A1" s="179" t="s">
        <v>60</v>
      </c>
      <c r="B1" s="179"/>
      <c r="C1" s="179"/>
      <c r="D1" s="179"/>
      <c r="E1" s="179"/>
      <c r="F1" s="179"/>
      <c r="G1" s="179"/>
      <c r="H1" s="179"/>
      <c r="I1" s="179"/>
    </row>
    <row r="2" spans="1:12" ht="21.75" customHeight="1">
      <c r="A2" s="8" t="s">
        <v>4</v>
      </c>
      <c r="B2" s="26" t="s">
        <v>80</v>
      </c>
      <c r="D2" s="33" t="s">
        <v>2</v>
      </c>
      <c r="E2" s="164">
        <v>41662</v>
      </c>
      <c r="F2" s="164"/>
      <c r="G2" s="164"/>
      <c r="H2" s="164"/>
      <c r="I2" s="164"/>
    </row>
    <row r="3" spans="1:12" ht="18" customHeight="1">
      <c r="A3" s="8" t="s">
        <v>0</v>
      </c>
      <c r="B3" s="26" t="s">
        <v>182</v>
      </c>
      <c r="D3" s="8" t="s">
        <v>38</v>
      </c>
      <c r="E3" s="164" t="s">
        <v>84</v>
      </c>
      <c r="F3" s="164"/>
      <c r="G3" s="164"/>
      <c r="H3" s="164"/>
      <c r="I3" s="164"/>
    </row>
    <row r="4" spans="1:12" ht="18" customHeight="1">
      <c r="A4" s="21" t="s">
        <v>3</v>
      </c>
      <c r="B4" s="27" t="s">
        <v>82</v>
      </c>
      <c r="D4" s="8" t="s">
        <v>37</v>
      </c>
      <c r="E4" s="164" t="s">
        <v>227</v>
      </c>
      <c r="F4" s="164"/>
      <c r="G4" s="164"/>
      <c r="H4" s="164"/>
      <c r="I4" s="164"/>
    </row>
    <row r="5" spans="1:12" ht="18" customHeight="1">
      <c r="A5" s="8" t="s">
        <v>52</v>
      </c>
      <c r="B5" s="148" t="s">
        <v>183</v>
      </c>
      <c r="D5" s="8" t="s">
        <v>1</v>
      </c>
      <c r="E5" s="164" t="s">
        <v>225</v>
      </c>
      <c r="F5" s="164"/>
      <c r="G5" s="164"/>
      <c r="H5" s="164"/>
      <c r="I5" s="164"/>
      <c r="K5" s="147"/>
    </row>
    <row r="6" spans="1:12" ht="18" customHeight="1" thickBot="1">
      <c r="D6" s="28"/>
    </row>
    <row r="7" spans="1:12" s="4" customFormat="1" ht="50.25" customHeight="1" thickBot="1">
      <c r="A7" s="68" t="s">
        <v>15</v>
      </c>
      <c r="B7" s="207" t="s">
        <v>14</v>
      </c>
      <c r="C7" s="208"/>
      <c r="D7" s="28"/>
      <c r="E7" s="204" t="s">
        <v>51</v>
      </c>
      <c r="F7" s="205"/>
      <c r="G7" s="205"/>
      <c r="H7" s="206"/>
      <c r="I7" s="46" t="s">
        <v>50</v>
      </c>
      <c r="L7"/>
    </row>
    <row r="8" spans="1:12" s="4" customFormat="1" ht="7.5" customHeight="1" thickBot="1">
      <c r="L8"/>
    </row>
    <row r="9" spans="1:12" s="29" customFormat="1" ht="15.75" thickBot="1">
      <c r="A9" s="180" t="s">
        <v>61</v>
      </c>
      <c r="B9" s="181"/>
      <c r="C9" s="47" t="s">
        <v>55</v>
      </c>
      <c r="D9" s="28"/>
      <c r="E9" s="78">
        <v>1</v>
      </c>
      <c r="F9" s="176" t="str">
        <f>IF(E9&lt;&gt;"",VLOOKUP(E9,$G$56:$H$71,2,FALSE),"")</f>
        <v>27 ENE - 31 ENE</v>
      </c>
      <c r="G9" s="177"/>
      <c r="H9" s="178"/>
      <c r="I9" s="79">
        <v>1</v>
      </c>
    </row>
    <row r="10" spans="1:12" s="4" customFormat="1" ht="7.5" customHeight="1" thickBot="1">
      <c r="L10"/>
    </row>
    <row r="11" spans="1:12" s="29" customFormat="1" ht="15">
      <c r="A11" s="209" t="s">
        <v>184</v>
      </c>
      <c r="B11" s="149" t="s">
        <v>159</v>
      </c>
      <c r="C11" s="65"/>
      <c r="D11" s="28"/>
      <c r="E11" s="49">
        <v>1</v>
      </c>
      <c r="F11" s="173" t="str">
        <f>IF(E11&lt;&gt;"",VLOOKUP(E11,$G$56:$H$71,2,FALSE),"")</f>
        <v>27 ENE - 31 ENE</v>
      </c>
      <c r="G11" s="174"/>
      <c r="H11" s="175"/>
      <c r="I11" s="49">
        <v>1</v>
      </c>
      <c r="L11"/>
    </row>
    <row r="12" spans="1:12" s="29" customFormat="1" ht="15">
      <c r="A12" s="210"/>
      <c r="B12" s="141" t="s">
        <v>160</v>
      </c>
      <c r="C12" s="66"/>
      <c r="D12" s="28"/>
      <c r="E12" s="50">
        <v>2</v>
      </c>
      <c r="F12" s="167" t="str">
        <f>IF(E12&lt;&gt;"",VLOOKUP(E12,$G$56:$H$71,2,FALSE),"")</f>
        <v>03 FEB - 07 FEB</v>
      </c>
      <c r="G12" s="168"/>
      <c r="H12" s="169"/>
      <c r="I12" s="50">
        <v>2</v>
      </c>
    </row>
    <row r="13" spans="1:12" s="29" customFormat="1" ht="15">
      <c r="A13" s="210"/>
      <c r="B13" s="141" t="s">
        <v>161</v>
      </c>
      <c r="C13" s="138"/>
      <c r="D13" s="28"/>
      <c r="E13" s="50">
        <v>3</v>
      </c>
      <c r="F13" s="167" t="str">
        <f>IF(E13&lt;&gt;"",VLOOKUP(E13,$G$56:$H$71,2,FALSE),"")</f>
        <v>10 FEB - 14 FEB</v>
      </c>
      <c r="G13" s="168"/>
      <c r="H13" s="169"/>
      <c r="I13" s="50">
        <v>3</v>
      </c>
    </row>
    <row r="14" spans="1:12" s="29" customFormat="1" ht="15.75" thickBot="1">
      <c r="A14" s="211"/>
      <c r="B14" s="141" t="s">
        <v>162</v>
      </c>
      <c r="C14" s="67"/>
      <c r="D14" s="28"/>
      <c r="E14" s="50">
        <v>3</v>
      </c>
      <c r="F14" s="167" t="str">
        <f>IF(E14&lt;&gt;"",VLOOKUP(E14,$G$56:$H$71,2,FALSE),"")</f>
        <v>10 FEB - 14 FEB</v>
      </c>
      <c r="G14" s="168"/>
      <c r="H14" s="169"/>
      <c r="I14" s="50">
        <v>3</v>
      </c>
    </row>
    <row r="15" spans="1:12" s="29" customFormat="1" ht="15.75" thickBot="1">
      <c r="A15" s="48"/>
      <c r="C15" s="47" t="s">
        <v>55</v>
      </c>
      <c r="D15" s="28"/>
      <c r="E15" s="78">
        <v>3</v>
      </c>
      <c r="F15" s="176" t="str">
        <f>IF(E15&lt;&gt;"",VLOOKUP(E15,$G$56:$H$71,2,FALSE),"")</f>
        <v>10 FEB - 14 FEB</v>
      </c>
      <c r="G15" s="177"/>
      <c r="H15" s="178"/>
      <c r="I15" s="79">
        <v>3</v>
      </c>
    </row>
    <row r="16" spans="1:12" s="29" customFormat="1" ht="15">
      <c r="A16" s="25"/>
      <c r="B16" s="25"/>
      <c r="C16" s="74" t="s">
        <v>53</v>
      </c>
      <c r="D16" s="25"/>
      <c r="E16" s="75">
        <v>1</v>
      </c>
      <c r="F16" s="76">
        <v>2</v>
      </c>
      <c r="G16" s="76"/>
      <c r="H16" s="76"/>
      <c r="I16" s="77"/>
    </row>
    <row r="17" spans="1:9" s="29" customFormat="1" ht="15.75" thickBot="1">
      <c r="A17" s="25"/>
      <c r="B17" s="25"/>
      <c r="C17" s="73" t="s">
        <v>54</v>
      </c>
      <c r="D17" s="25"/>
      <c r="E17" s="69">
        <v>1</v>
      </c>
      <c r="F17" s="70">
        <v>2</v>
      </c>
      <c r="G17" s="70"/>
      <c r="H17" s="70"/>
      <c r="I17" s="71"/>
    </row>
    <row r="18" spans="1:9" s="29" customFormat="1" ht="15.75" thickBot="1">
      <c r="A18" s="25"/>
      <c r="B18" s="25"/>
      <c r="C18" s="25"/>
      <c r="D18" s="25"/>
      <c r="E18" s="25"/>
      <c r="F18" s="25"/>
      <c r="G18" s="25"/>
      <c r="H18" s="25"/>
      <c r="I18" s="25"/>
    </row>
    <row r="19" spans="1:9" s="29" customFormat="1" ht="15" customHeight="1">
      <c r="A19" s="209" t="s">
        <v>191</v>
      </c>
      <c r="B19" s="149" t="s">
        <v>185</v>
      </c>
      <c r="C19" s="65"/>
      <c r="D19" s="56"/>
      <c r="E19" s="15">
        <v>4</v>
      </c>
      <c r="F19" s="201" t="str">
        <f t="shared" ref="F19:F24" si="0">IF(E19&lt;&gt;"",VLOOKUP(E19,$G$56:$H$71,2,FALSE),"")</f>
        <v>17 FEB - 21 FEB</v>
      </c>
      <c r="G19" s="202"/>
      <c r="H19" s="203"/>
      <c r="I19" s="15">
        <v>4</v>
      </c>
    </row>
    <row r="20" spans="1:9" s="29" customFormat="1" ht="15">
      <c r="A20" s="210"/>
      <c r="B20" s="61" t="s">
        <v>186</v>
      </c>
      <c r="C20" s="63"/>
      <c r="D20" s="28"/>
      <c r="E20" s="16">
        <v>5</v>
      </c>
      <c r="F20" s="167" t="str">
        <f t="shared" si="0"/>
        <v>24 FEB - 28 FEB</v>
      </c>
      <c r="G20" s="168"/>
      <c r="H20" s="169"/>
      <c r="I20" s="16">
        <v>5</v>
      </c>
    </row>
    <row r="21" spans="1:9" s="29" customFormat="1" ht="15" customHeight="1">
      <c r="A21" s="210"/>
      <c r="B21" s="61" t="s">
        <v>187</v>
      </c>
      <c r="C21" s="63"/>
      <c r="D21" s="28"/>
      <c r="E21" s="16">
        <v>5</v>
      </c>
      <c r="F21" s="167" t="str">
        <f t="shared" si="0"/>
        <v>24 FEB - 28 FEB</v>
      </c>
      <c r="G21" s="168"/>
      <c r="H21" s="169"/>
      <c r="I21" s="16">
        <v>5</v>
      </c>
    </row>
    <row r="22" spans="1:9" s="25" customFormat="1" ht="15">
      <c r="A22" s="210"/>
      <c r="B22" s="141" t="s">
        <v>188</v>
      </c>
      <c r="C22" s="30"/>
      <c r="D22" s="28"/>
      <c r="E22" s="16">
        <v>6</v>
      </c>
      <c r="F22" s="167" t="str">
        <f t="shared" si="0"/>
        <v>03 MAR - 07 MAR</v>
      </c>
      <c r="G22" s="168"/>
      <c r="H22" s="169"/>
      <c r="I22" s="16">
        <v>6</v>
      </c>
    </row>
    <row r="23" spans="1:9" s="25" customFormat="1" ht="15.75" thickBot="1">
      <c r="A23" s="211"/>
      <c r="B23" s="141" t="s">
        <v>189</v>
      </c>
      <c r="C23" s="30"/>
      <c r="D23" s="28"/>
      <c r="E23" s="16">
        <v>6</v>
      </c>
      <c r="F23" s="167" t="str">
        <f t="shared" si="0"/>
        <v>03 MAR - 07 MAR</v>
      </c>
      <c r="G23" s="168"/>
      <c r="H23" s="169"/>
      <c r="I23" s="16">
        <v>6</v>
      </c>
    </row>
    <row r="24" spans="1:9" s="25" customFormat="1" ht="14.25" customHeight="1" thickBot="1">
      <c r="A24" s="48"/>
      <c r="B24" s="29"/>
      <c r="C24" s="47" t="s">
        <v>55</v>
      </c>
      <c r="D24" s="28"/>
      <c r="E24" s="78">
        <v>6</v>
      </c>
      <c r="F24" s="176" t="str">
        <f t="shared" si="0"/>
        <v>03 MAR - 07 MAR</v>
      </c>
      <c r="G24" s="177"/>
      <c r="H24" s="178"/>
      <c r="I24" s="79">
        <v>6</v>
      </c>
    </row>
    <row r="25" spans="1:9" s="25" customFormat="1" ht="15">
      <c r="C25" s="74" t="s">
        <v>53</v>
      </c>
      <c r="E25" s="75">
        <v>1</v>
      </c>
      <c r="F25" s="76">
        <v>2</v>
      </c>
      <c r="G25" s="76">
        <v>5</v>
      </c>
      <c r="H25" s="76"/>
      <c r="I25" s="77"/>
    </row>
    <row r="26" spans="1:9" s="25" customFormat="1" ht="15.75" thickBot="1">
      <c r="C26" s="73" t="s">
        <v>54</v>
      </c>
      <c r="E26" s="69">
        <v>1</v>
      </c>
      <c r="F26" s="70">
        <v>2</v>
      </c>
      <c r="G26" s="70"/>
      <c r="H26" s="70"/>
      <c r="I26" s="71"/>
    </row>
    <row r="27" spans="1:9" s="25" customFormat="1" ht="15.75" thickBot="1"/>
    <row r="28" spans="1:9" s="25" customFormat="1" ht="15" customHeight="1">
      <c r="A28" s="158" t="s">
        <v>190</v>
      </c>
      <c r="B28" s="137" t="s">
        <v>192</v>
      </c>
      <c r="C28" s="62"/>
      <c r="D28" s="28"/>
      <c r="E28" s="15">
        <v>7</v>
      </c>
      <c r="F28" s="173" t="str">
        <f t="shared" ref="F28:F33" si="1">IF(E28&lt;&gt;"",VLOOKUP(E28,$G$56:$H$71,2,FALSE),"")</f>
        <v>10 MAR - 14 MAR</v>
      </c>
      <c r="G28" s="174"/>
      <c r="H28" s="175"/>
      <c r="I28" s="15">
        <v>7</v>
      </c>
    </row>
    <row r="29" spans="1:9" s="25" customFormat="1" ht="15">
      <c r="A29" s="159"/>
      <c r="B29" s="141" t="s">
        <v>193</v>
      </c>
      <c r="C29" s="30"/>
      <c r="D29" s="28"/>
      <c r="E29" s="16">
        <v>7</v>
      </c>
      <c r="F29" s="167" t="str">
        <f t="shared" si="1"/>
        <v>10 MAR - 14 MAR</v>
      </c>
      <c r="G29" s="168"/>
      <c r="H29" s="169"/>
      <c r="I29" s="16">
        <v>7</v>
      </c>
    </row>
    <row r="30" spans="1:9" s="25" customFormat="1" ht="15">
      <c r="A30" s="159"/>
      <c r="B30" s="141" t="s">
        <v>194</v>
      </c>
      <c r="C30" s="30"/>
      <c r="D30" s="28"/>
      <c r="E30" s="16">
        <v>8</v>
      </c>
      <c r="F30" s="167" t="str">
        <f t="shared" si="1"/>
        <v>17 MAR - 21 MAR</v>
      </c>
      <c r="G30" s="168"/>
      <c r="H30" s="169"/>
      <c r="I30" s="16">
        <v>8</v>
      </c>
    </row>
    <row r="31" spans="1:9" s="25" customFormat="1" ht="15">
      <c r="A31" s="159"/>
      <c r="B31" s="141" t="s">
        <v>195</v>
      </c>
      <c r="C31" s="30"/>
      <c r="D31" s="28"/>
      <c r="E31" s="16">
        <v>9</v>
      </c>
      <c r="F31" s="167" t="str">
        <f t="shared" si="1"/>
        <v>24 MAR - 28 MAR</v>
      </c>
      <c r="G31" s="168"/>
      <c r="H31" s="169"/>
      <c r="I31" s="16">
        <v>9</v>
      </c>
    </row>
    <row r="32" spans="1:9" s="25" customFormat="1" ht="15.75" thickBot="1">
      <c r="A32" s="160"/>
      <c r="B32" s="61" t="s">
        <v>196</v>
      </c>
      <c r="C32" s="30"/>
      <c r="D32" s="28"/>
      <c r="E32" s="16">
        <v>9</v>
      </c>
      <c r="F32" s="167" t="str">
        <f t="shared" si="1"/>
        <v>24 MAR - 28 MAR</v>
      </c>
      <c r="G32" s="168"/>
      <c r="H32" s="169"/>
      <c r="I32" s="16">
        <v>9</v>
      </c>
    </row>
    <row r="33" spans="1:9" s="25" customFormat="1" ht="15.75" thickBot="1">
      <c r="A33" s="48"/>
      <c r="B33" s="29"/>
      <c r="C33" s="47" t="s">
        <v>55</v>
      </c>
      <c r="D33" s="28"/>
      <c r="E33" s="78">
        <v>9</v>
      </c>
      <c r="F33" s="215" t="str">
        <f t="shared" si="1"/>
        <v>24 MAR - 28 MAR</v>
      </c>
      <c r="G33" s="216"/>
      <c r="H33" s="217"/>
      <c r="I33" s="79">
        <v>9</v>
      </c>
    </row>
    <row r="34" spans="1:9" s="25" customFormat="1" ht="15">
      <c r="C34" s="74" t="s">
        <v>53</v>
      </c>
      <c r="E34" s="75">
        <v>1</v>
      </c>
      <c r="F34" s="76">
        <v>2</v>
      </c>
      <c r="G34" s="76">
        <v>5</v>
      </c>
      <c r="H34" s="76"/>
      <c r="I34" s="77"/>
    </row>
    <row r="35" spans="1:9" s="29" customFormat="1" ht="15.75" customHeight="1" thickBot="1">
      <c r="A35" s="25"/>
      <c r="B35" s="25"/>
      <c r="C35" s="73" t="s">
        <v>54</v>
      </c>
      <c r="D35" s="25"/>
      <c r="E35" s="69">
        <v>1</v>
      </c>
      <c r="F35" s="70">
        <v>2</v>
      </c>
      <c r="G35" s="70"/>
      <c r="H35" s="70"/>
      <c r="I35" s="71"/>
    </row>
    <row r="36" spans="1:9" s="25" customFormat="1" ht="15.75" thickBot="1"/>
    <row r="37" spans="1:9" s="25" customFormat="1" ht="15" customHeight="1">
      <c r="A37" s="158" t="s">
        <v>197</v>
      </c>
      <c r="B37" s="137" t="s">
        <v>198</v>
      </c>
      <c r="C37" s="62"/>
      <c r="D37" s="28"/>
      <c r="E37" s="15">
        <v>10</v>
      </c>
      <c r="F37" s="173" t="str">
        <f>IF(E37&lt;&gt;"",VLOOKUP(E37,$G$56:$H$71,2,FALSE),"")</f>
        <v>31 MAR - 04 ABR</v>
      </c>
      <c r="G37" s="174"/>
      <c r="H37" s="175"/>
      <c r="I37" s="15">
        <v>10</v>
      </c>
    </row>
    <row r="38" spans="1:9" s="25" customFormat="1" ht="14.25" customHeight="1">
      <c r="A38" s="159"/>
      <c r="B38" s="141" t="s">
        <v>199</v>
      </c>
      <c r="C38" s="30"/>
      <c r="D38" s="28"/>
      <c r="E38" s="16">
        <v>11</v>
      </c>
      <c r="F38" s="167" t="str">
        <f>IF(E38&lt;&gt;"",VLOOKUP(E38,$G$56:$H$71,2,FALSE),"")</f>
        <v>07 ABR - 11 ABR</v>
      </c>
      <c r="G38" s="168"/>
      <c r="H38" s="169"/>
      <c r="I38" s="16">
        <v>11</v>
      </c>
    </row>
    <row r="39" spans="1:9" s="29" customFormat="1" ht="15">
      <c r="A39" s="159"/>
      <c r="B39" s="61" t="s">
        <v>200</v>
      </c>
      <c r="C39" s="30"/>
      <c r="D39" s="28"/>
      <c r="E39" s="16">
        <v>12</v>
      </c>
      <c r="F39" s="167" t="str">
        <f>IF(E39&lt;&gt;"",VLOOKUP(E39,$G$56:$H$71,2,FALSE),"")</f>
        <v>28 ABR - 02 MAY</v>
      </c>
      <c r="G39" s="168"/>
      <c r="H39" s="169"/>
      <c r="I39" s="16">
        <v>12</v>
      </c>
    </row>
    <row r="40" spans="1:9" s="29" customFormat="1" ht="15.75" thickBot="1">
      <c r="A40" s="159"/>
      <c r="B40" s="141" t="s">
        <v>201</v>
      </c>
      <c r="C40" s="30"/>
      <c r="D40" s="28"/>
      <c r="E40" s="16">
        <v>13</v>
      </c>
      <c r="F40" s="167" t="str">
        <f>IF(E40&lt;&gt;"",VLOOKUP(E40,$G$56:$H$71,2,FALSE),"")</f>
        <v>05 MAY - 09 MAY</v>
      </c>
      <c r="G40" s="168"/>
      <c r="H40" s="169"/>
      <c r="I40" s="16">
        <v>13</v>
      </c>
    </row>
    <row r="41" spans="1:9" s="29" customFormat="1" ht="15.75" thickBot="1">
      <c r="A41" s="160"/>
      <c r="B41" s="146"/>
      <c r="C41" s="144"/>
      <c r="D41" s="28"/>
      <c r="E41" s="17"/>
      <c r="F41" s="170"/>
      <c r="G41" s="171"/>
      <c r="H41" s="172"/>
      <c r="I41" s="17"/>
    </row>
    <row r="42" spans="1:9" s="29" customFormat="1" ht="15.75" thickBot="1">
      <c r="A42" s="48"/>
      <c r="C42" s="47" t="s">
        <v>55</v>
      </c>
      <c r="D42" s="28"/>
      <c r="E42" s="78">
        <v>13</v>
      </c>
      <c r="F42" s="215" t="str">
        <f>IF(E42&lt;&gt;"",VLOOKUP(E42,$G$56:$H$71,2,FALSE),"")</f>
        <v>05 MAY - 09 MAY</v>
      </c>
      <c r="G42" s="216"/>
      <c r="H42" s="217"/>
      <c r="I42" s="79">
        <v>13</v>
      </c>
    </row>
    <row r="43" spans="1:9" s="29" customFormat="1" ht="15">
      <c r="A43" s="25"/>
      <c r="B43" s="25"/>
      <c r="C43" s="74" t="s">
        <v>53</v>
      </c>
      <c r="D43" s="25"/>
      <c r="E43" s="75">
        <v>1</v>
      </c>
      <c r="F43" s="76">
        <v>2</v>
      </c>
      <c r="G43" s="76">
        <v>5</v>
      </c>
      <c r="H43" s="76"/>
      <c r="I43" s="77"/>
    </row>
    <row r="44" spans="1:9" s="29" customFormat="1" ht="15.75" thickBot="1">
      <c r="A44" s="25"/>
      <c r="B44" s="25"/>
      <c r="C44" s="73" t="s">
        <v>54</v>
      </c>
      <c r="D44" s="25"/>
      <c r="E44" s="69">
        <v>1</v>
      </c>
      <c r="F44" s="70">
        <v>2</v>
      </c>
      <c r="G44" s="70"/>
      <c r="H44" s="70"/>
      <c r="I44" s="71"/>
    </row>
    <row r="45" spans="1:9" s="29" customFormat="1" ht="15.75" thickBo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s="29" customFormat="1" ht="30" customHeight="1">
      <c r="A46" s="209" t="s">
        <v>202</v>
      </c>
      <c r="B46" s="141" t="s">
        <v>203</v>
      </c>
      <c r="C46" s="62"/>
      <c r="D46" s="28"/>
      <c r="E46" s="15">
        <v>14</v>
      </c>
      <c r="F46" s="173" t="str">
        <f t="shared" ref="F46:F51" si="2">IF(E46&lt;&gt;"",VLOOKUP(E46,$G$56:$H$71,2,FALSE),"")</f>
        <v>12 MAY - 16 MAY</v>
      </c>
      <c r="G46" s="174"/>
      <c r="H46" s="175"/>
      <c r="I46" s="15">
        <v>14</v>
      </c>
    </row>
    <row r="47" spans="1:9" s="29" customFormat="1" ht="15">
      <c r="A47" s="210"/>
      <c r="B47" s="141" t="s">
        <v>204</v>
      </c>
      <c r="C47" s="30"/>
      <c r="D47" s="28"/>
      <c r="E47" s="16">
        <v>15</v>
      </c>
      <c r="F47" s="167" t="str">
        <f t="shared" si="2"/>
        <v>19 MAY - 23 MAY</v>
      </c>
      <c r="G47" s="168"/>
      <c r="H47" s="169"/>
      <c r="I47" s="16">
        <v>15</v>
      </c>
    </row>
    <row r="48" spans="1:9" s="29" customFormat="1" ht="15.75" customHeight="1">
      <c r="A48" s="210"/>
      <c r="B48" s="61" t="s">
        <v>205</v>
      </c>
      <c r="C48" s="30"/>
      <c r="D48" s="28"/>
      <c r="E48" s="16">
        <v>16</v>
      </c>
      <c r="F48" s="167" t="str">
        <f t="shared" si="2"/>
        <v>26 MAY - 30 MAY</v>
      </c>
      <c r="G48" s="168"/>
      <c r="H48" s="169"/>
      <c r="I48" s="16">
        <v>16</v>
      </c>
    </row>
    <row r="49" spans="1:9" s="25" customFormat="1" ht="15">
      <c r="A49" s="210"/>
      <c r="B49" s="141" t="s">
        <v>206</v>
      </c>
      <c r="C49" s="30"/>
      <c r="D49" s="28"/>
      <c r="E49" s="16">
        <v>16</v>
      </c>
      <c r="F49" s="167" t="str">
        <f t="shared" si="2"/>
        <v>26 MAY - 30 MAY</v>
      </c>
      <c r="G49" s="168"/>
      <c r="H49" s="169"/>
      <c r="I49" s="16">
        <v>16</v>
      </c>
    </row>
    <row r="50" spans="1:9" s="25" customFormat="1" ht="15.75" thickBot="1">
      <c r="A50" s="211"/>
      <c r="B50" s="141" t="s">
        <v>207</v>
      </c>
      <c r="C50" s="30"/>
      <c r="D50" s="28"/>
      <c r="E50" s="16">
        <v>17</v>
      </c>
      <c r="F50" s="167" t="str">
        <f>IF(E50&lt;&gt;"",VLOOKUP(E50,$G$56:$H$72,2,FALSE),"")</f>
        <v>02 JUN - 06 JUN</v>
      </c>
      <c r="G50" s="168"/>
      <c r="H50" s="169"/>
      <c r="I50" s="16">
        <v>17</v>
      </c>
    </row>
    <row r="51" spans="1:9" s="29" customFormat="1" ht="15.75" thickBot="1">
      <c r="A51" s="48"/>
      <c r="C51" s="47" t="s">
        <v>55</v>
      </c>
      <c r="D51" s="28"/>
      <c r="E51" s="78">
        <v>17</v>
      </c>
      <c r="F51" s="215" t="str">
        <f>IF(E51&lt;&gt;"",VLOOKUP(E51,$G$56:$H$72,2,FALSE),"")</f>
        <v>02 JUN - 06 JUN</v>
      </c>
      <c r="G51" s="216"/>
      <c r="H51" s="217"/>
      <c r="I51" s="79">
        <v>17</v>
      </c>
    </row>
    <row r="52" spans="1:9" s="29" customFormat="1" ht="15">
      <c r="A52" s="25"/>
      <c r="B52" s="25"/>
      <c r="C52" s="74" t="s">
        <v>53</v>
      </c>
      <c r="D52" s="25"/>
      <c r="E52" s="75">
        <v>1</v>
      </c>
      <c r="F52" s="76">
        <v>2</v>
      </c>
      <c r="G52" s="76">
        <v>5</v>
      </c>
      <c r="H52" s="76"/>
      <c r="I52" s="77"/>
    </row>
    <row r="53" spans="1:9" s="29" customFormat="1" ht="15.75" thickBot="1">
      <c r="A53" s="25"/>
      <c r="B53" s="25"/>
      <c r="C53" s="73" t="s">
        <v>54</v>
      </c>
      <c r="D53" s="25"/>
      <c r="E53" s="69">
        <v>1</v>
      </c>
      <c r="F53" s="70">
        <v>2</v>
      </c>
      <c r="G53" s="70"/>
      <c r="H53" s="70"/>
      <c r="I53" s="71"/>
    </row>
    <row r="54" spans="1:9" s="29" customFormat="1" ht="15.75" thickBot="1">
      <c r="A54" s="25"/>
      <c r="B54" s="4"/>
      <c r="C54" s="4"/>
      <c r="D54" s="4"/>
      <c r="E54" s="4"/>
      <c r="F54" s="4"/>
      <c r="G54" s="4"/>
      <c r="H54" s="4"/>
      <c r="I54" s="4"/>
    </row>
    <row r="55" spans="1:9" s="29" customFormat="1" ht="21.75" thickBot="1">
      <c r="A55" s="25"/>
      <c r="B55" s="72" t="s">
        <v>13</v>
      </c>
      <c r="C55" s="131" t="s">
        <v>59</v>
      </c>
      <c r="D55" s="132"/>
      <c r="E55" s="133"/>
      <c r="F55" s="2"/>
      <c r="G55" s="186" t="s">
        <v>228</v>
      </c>
      <c r="H55" s="187"/>
      <c r="I55" s="188"/>
    </row>
    <row r="56" spans="1:9" s="29" customFormat="1" ht="15">
      <c r="A56" s="25"/>
      <c r="B56" s="134" t="s">
        <v>18</v>
      </c>
      <c r="C56" s="134" t="s">
        <v>26</v>
      </c>
      <c r="D56" s="135"/>
      <c r="E56" s="136"/>
      <c r="F56" s="4"/>
      <c r="G56" s="58">
        <v>1</v>
      </c>
      <c r="H56" s="165" t="s">
        <v>208</v>
      </c>
      <c r="I56" s="166"/>
    </row>
    <row r="57" spans="1:9" s="29" customFormat="1" ht="15" customHeight="1">
      <c r="A57" s="25"/>
      <c r="B57" s="125" t="s">
        <v>23</v>
      </c>
      <c r="C57" s="125" t="s">
        <v>32</v>
      </c>
      <c r="D57" s="126"/>
      <c r="E57" s="127"/>
      <c r="F57" s="4"/>
      <c r="G57" s="156">
        <v>2</v>
      </c>
      <c r="H57" s="182" t="s">
        <v>209</v>
      </c>
      <c r="I57" s="183"/>
    </row>
    <row r="58" spans="1:9" s="29" customFormat="1" ht="15">
      <c r="A58" s="25"/>
      <c r="B58" s="125" t="s">
        <v>20</v>
      </c>
      <c r="C58" s="125" t="s">
        <v>31</v>
      </c>
      <c r="D58" s="126"/>
      <c r="E58" s="127"/>
      <c r="G58" s="156">
        <v>3</v>
      </c>
      <c r="H58" s="182" t="s">
        <v>210</v>
      </c>
      <c r="I58" s="183"/>
    </row>
    <row r="59" spans="1:9" s="29" customFormat="1" ht="15">
      <c r="A59" s="25"/>
      <c r="B59" s="125" t="s">
        <v>19</v>
      </c>
      <c r="C59" s="125" t="s">
        <v>27</v>
      </c>
      <c r="D59" s="126"/>
      <c r="E59" s="127"/>
      <c r="G59" s="156">
        <v>4</v>
      </c>
      <c r="H59" s="182" t="s">
        <v>211</v>
      </c>
      <c r="I59" s="183"/>
    </row>
    <row r="60" spans="1:9" s="29" customFormat="1" ht="15.75" customHeight="1">
      <c r="A60" s="25"/>
      <c r="B60" s="125" t="s">
        <v>25</v>
      </c>
      <c r="C60" s="125" t="s">
        <v>30</v>
      </c>
      <c r="D60" s="126"/>
      <c r="E60" s="127"/>
      <c r="G60" s="156">
        <v>5</v>
      </c>
      <c r="H60" s="182" t="s">
        <v>212</v>
      </c>
      <c r="I60" s="183"/>
    </row>
    <row r="61" spans="1:9" s="25" customFormat="1" ht="15">
      <c r="B61" s="125" t="s">
        <v>24</v>
      </c>
      <c r="C61" s="125" t="s">
        <v>29</v>
      </c>
      <c r="D61" s="126"/>
      <c r="E61" s="127"/>
      <c r="F61" s="29"/>
      <c r="G61" s="156">
        <v>6</v>
      </c>
      <c r="H61" s="182" t="s">
        <v>213</v>
      </c>
      <c r="I61" s="183"/>
    </row>
    <row r="62" spans="1:9" s="25" customFormat="1" ht="15">
      <c r="B62" s="125" t="s">
        <v>21</v>
      </c>
      <c r="C62" s="125" t="s">
        <v>28</v>
      </c>
      <c r="D62" s="126"/>
      <c r="E62" s="127"/>
      <c r="F62" s="29"/>
      <c r="G62" s="156">
        <v>7</v>
      </c>
      <c r="H62" s="182" t="s">
        <v>214</v>
      </c>
      <c r="I62" s="183"/>
    </row>
    <row r="63" spans="1:9" s="25" customFormat="1" ht="18" customHeight="1">
      <c r="B63" s="125" t="s">
        <v>22</v>
      </c>
      <c r="C63" s="125" t="s">
        <v>33</v>
      </c>
      <c r="D63" s="126"/>
      <c r="E63" s="127"/>
      <c r="F63" s="29"/>
      <c r="G63" s="156">
        <v>8</v>
      </c>
      <c r="H63" s="182" t="s">
        <v>215</v>
      </c>
      <c r="I63" s="183"/>
    </row>
    <row r="64" spans="1:9" s="29" customFormat="1" ht="15" customHeight="1">
      <c r="A64" s="25"/>
      <c r="B64" s="125">
        <v>9</v>
      </c>
      <c r="C64" s="125" t="s">
        <v>34</v>
      </c>
      <c r="D64" s="126"/>
      <c r="E64" s="127"/>
      <c r="G64" s="156">
        <v>9</v>
      </c>
      <c r="H64" s="182" t="s">
        <v>216</v>
      </c>
      <c r="I64" s="183"/>
    </row>
    <row r="65" spans="1:9" s="29" customFormat="1" ht="15" customHeight="1">
      <c r="A65" s="25"/>
      <c r="B65" s="125">
        <v>10</v>
      </c>
      <c r="C65" s="125" t="s">
        <v>35</v>
      </c>
      <c r="D65" s="126"/>
      <c r="E65" s="127"/>
      <c r="G65" s="156">
        <v>10</v>
      </c>
      <c r="H65" s="182" t="s">
        <v>217</v>
      </c>
      <c r="I65" s="183"/>
    </row>
    <row r="66" spans="1:9" s="29" customFormat="1" ht="15" customHeight="1">
      <c r="A66" s="25"/>
      <c r="B66" s="125">
        <v>11</v>
      </c>
      <c r="C66" s="125">
        <v>11</v>
      </c>
      <c r="D66" s="126"/>
      <c r="E66" s="127"/>
      <c r="G66" s="156">
        <v>11</v>
      </c>
      <c r="H66" s="182" t="s">
        <v>218</v>
      </c>
      <c r="I66" s="183"/>
    </row>
    <row r="67" spans="1:9" s="29" customFormat="1" ht="15" customHeight="1">
      <c r="A67" s="25"/>
      <c r="B67" s="125">
        <v>12</v>
      </c>
      <c r="C67" s="125">
        <v>12</v>
      </c>
      <c r="D67" s="126"/>
      <c r="E67" s="127"/>
      <c r="G67" s="156">
        <v>12</v>
      </c>
      <c r="H67" s="182" t="s">
        <v>219</v>
      </c>
      <c r="I67" s="183"/>
    </row>
    <row r="68" spans="1:9" s="29" customFormat="1" ht="15" customHeight="1" thickBot="1">
      <c r="A68" s="25"/>
      <c r="B68" s="128" t="s">
        <v>36</v>
      </c>
      <c r="C68" s="128" t="s">
        <v>36</v>
      </c>
      <c r="D68" s="129"/>
      <c r="E68" s="130"/>
      <c r="G68" s="156">
        <v>13</v>
      </c>
      <c r="H68" s="182" t="s">
        <v>220</v>
      </c>
      <c r="I68" s="183"/>
    </row>
    <row r="69" spans="1:9" s="29" customFormat="1" ht="15" customHeight="1">
      <c r="A69" s="25"/>
      <c r="B69" s="2"/>
      <c r="C69" s="2"/>
      <c r="D69" s="28"/>
      <c r="E69" s="2"/>
      <c r="F69" s="2"/>
      <c r="G69" s="156">
        <v>14</v>
      </c>
      <c r="H69" s="182" t="s">
        <v>221</v>
      </c>
      <c r="I69" s="183"/>
    </row>
    <row r="70" spans="1:9" s="29" customFormat="1" ht="15.75" customHeight="1">
      <c r="A70" s="25"/>
      <c r="B70" s="2"/>
      <c r="C70" s="2"/>
      <c r="D70" s="28"/>
      <c r="E70" s="2"/>
      <c r="F70" s="2"/>
      <c r="G70" s="156">
        <v>15</v>
      </c>
      <c r="H70" s="182" t="s">
        <v>222</v>
      </c>
      <c r="I70" s="183"/>
    </row>
    <row r="71" spans="1:9" s="25" customFormat="1" ht="15.75" customHeight="1" thickBot="1">
      <c r="B71" s="2"/>
      <c r="C71" s="2"/>
      <c r="D71" s="28"/>
      <c r="E71" s="2"/>
      <c r="F71" s="2"/>
      <c r="G71" s="157">
        <v>16</v>
      </c>
      <c r="H71" s="184" t="s">
        <v>223</v>
      </c>
      <c r="I71" s="185"/>
    </row>
    <row r="72" spans="1:9" s="25" customFormat="1" ht="15.75" customHeight="1" thickBot="1">
      <c r="B72" s="42" t="s">
        <v>56</v>
      </c>
      <c r="C72" s="42" t="s">
        <v>57</v>
      </c>
      <c r="D72" s="2"/>
      <c r="E72" s="2"/>
      <c r="F72" s="2"/>
      <c r="G72" s="157">
        <v>17</v>
      </c>
      <c r="H72" s="227" t="s">
        <v>224</v>
      </c>
      <c r="I72" s="228"/>
    </row>
    <row r="73" spans="1:9" ht="18" customHeight="1">
      <c r="B73" s="42" t="s">
        <v>58</v>
      </c>
      <c r="C73" s="42" t="s">
        <v>5</v>
      </c>
    </row>
    <row r="74" spans="1:9" ht="15.75" customHeight="1">
      <c r="G74" s="25" t="s">
        <v>226</v>
      </c>
    </row>
    <row r="75" spans="1:9" s="4" customFormat="1" ht="15">
      <c r="A75" s="25"/>
      <c r="B75" s="2"/>
      <c r="C75" s="2"/>
      <c r="D75" s="2"/>
      <c r="E75" s="2"/>
      <c r="F75" s="2"/>
      <c r="G75" s="2"/>
      <c r="H75" s="2"/>
      <c r="I75" s="2"/>
    </row>
    <row r="76" spans="1:9" s="4" customFormat="1" ht="15">
      <c r="A76" s="25"/>
      <c r="B76" s="2"/>
      <c r="C76" s="2"/>
      <c r="D76" s="2"/>
      <c r="E76" s="2"/>
      <c r="F76" s="2"/>
      <c r="G76" s="2"/>
      <c r="H76" s="2"/>
      <c r="I76" s="2"/>
    </row>
    <row r="77" spans="1:9" s="29" customFormat="1" ht="15">
      <c r="A77" s="25"/>
      <c r="B77" s="2"/>
      <c r="C77" s="2"/>
      <c r="D77" s="2"/>
      <c r="E77" s="2"/>
      <c r="F77" s="2"/>
      <c r="G77" s="2"/>
      <c r="H77" s="2"/>
      <c r="I77" s="2"/>
    </row>
    <row r="78" spans="1:9" s="29" customFormat="1" ht="15" customHeight="1">
      <c r="A78" s="25"/>
      <c r="B78" s="2"/>
      <c r="C78" s="2"/>
      <c r="D78" s="2"/>
      <c r="E78" s="2"/>
      <c r="F78" s="2"/>
      <c r="G78" s="2"/>
      <c r="H78" s="2"/>
      <c r="I78" s="2"/>
    </row>
    <row r="79" spans="1:9" s="29" customFormat="1" ht="15" customHeight="1">
      <c r="A79" s="25"/>
      <c r="B79" s="2"/>
      <c r="C79" s="2"/>
      <c r="D79" s="2"/>
      <c r="E79" s="2"/>
      <c r="F79" s="2"/>
      <c r="G79" s="2"/>
      <c r="H79" s="2"/>
      <c r="I79" s="2"/>
    </row>
    <row r="80" spans="1:9" s="29" customFormat="1" ht="15" customHeight="1">
      <c r="A80" s="25"/>
      <c r="B80" s="2"/>
      <c r="C80" s="2"/>
      <c r="D80" s="2"/>
      <c r="E80" s="2"/>
      <c r="F80" s="2"/>
      <c r="G80" s="2"/>
      <c r="H80" s="2"/>
      <c r="I80" s="2"/>
    </row>
    <row r="81" spans="1:9" s="29" customFormat="1" ht="15" customHeight="1">
      <c r="A81" s="25"/>
      <c r="B81" s="2"/>
      <c r="C81" s="2"/>
      <c r="D81" s="2"/>
      <c r="E81" s="2"/>
      <c r="F81" s="2"/>
      <c r="G81" s="2"/>
      <c r="H81" s="2"/>
      <c r="I81" s="2"/>
    </row>
    <row r="82" spans="1:9" s="29" customFormat="1" ht="15" customHeight="1">
      <c r="A82" s="25"/>
      <c r="B82" s="2"/>
      <c r="C82" s="2"/>
      <c r="D82" s="2"/>
      <c r="E82" s="2"/>
      <c r="F82" s="2"/>
      <c r="G82" s="2"/>
      <c r="H82" s="2"/>
      <c r="I82" s="2"/>
    </row>
    <row r="83" spans="1:9" s="29" customFormat="1" ht="15" customHeight="1">
      <c r="A83" s="25"/>
      <c r="B83" s="2"/>
      <c r="C83" s="2"/>
      <c r="D83" s="2"/>
      <c r="E83" s="2"/>
      <c r="F83" s="2"/>
      <c r="G83" s="2"/>
      <c r="H83" s="2"/>
      <c r="I83" s="2"/>
    </row>
    <row r="84" spans="1:9" s="29" customFormat="1" ht="15">
      <c r="A84" s="25"/>
      <c r="B84" s="2"/>
      <c r="C84" s="2"/>
      <c r="D84" s="2"/>
      <c r="E84" s="2"/>
      <c r="F84" s="2"/>
      <c r="G84" s="2"/>
      <c r="H84" s="2"/>
      <c r="I84" s="2"/>
    </row>
    <row r="85" spans="1:9" s="29" customFormat="1" ht="15">
      <c r="A85" s="25"/>
      <c r="B85" s="2"/>
      <c r="C85" s="2"/>
      <c r="D85" s="2"/>
      <c r="E85" s="2"/>
      <c r="F85" s="2"/>
      <c r="G85" s="2"/>
      <c r="H85" s="2"/>
      <c r="I85" s="2"/>
    </row>
    <row r="86" spans="1:9" s="29" customFormat="1" ht="15">
      <c r="A86" s="25"/>
      <c r="B86" s="2"/>
      <c r="C86" s="2"/>
      <c r="D86" s="2"/>
      <c r="E86" s="2"/>
      <c r="F86" s="2"/>
      <c r="G86" s="2"/>
      <c r="H86" s="2"/>
      <c r="I86" s="2"/>
    </row>
    <row r="87" spans="1:9" s="29" customFormat="1" ht="15.75" customHeight="1">
      <c r="A87" s="25"/>
      <c r="B87" s="2"/>
      <c r="C87" s="2"/>
      <c r="D87" s="2"/>
      <c r="E87" s="2"/>
      <c r="F87" s="2"/>
      <c r="G87" s="2"/>
      <c r="H87" s="2"/>
      <c r="I87" s="2"/>
    </row>
    <row r="88" spans="1:9" ht="15"/>
    <row r="89" spans="1:9" ht="15"/>
    <row r="90" spans="1:9" ht="15"/>
    <row r="97" spans="10:10" ht="18" customHeight="1">
      <c r="J97" s="29"/>
    </row>
    <row r="98" spans="10:10" ht="18" customHeight="1">
      <c r="J98" s="29"/>
    </row>
    <row r="99" spans="10:10" ht="18" customHeight="1">
      <c r="J99" s="29"/>
    </row>
    <row r="100" spans="10:10" ht="18" customHeight="1">
      <c r="J100" s="29"/>
    </row>
    <row r="101" spans="10:10" ht="18" customHeight="1">
      <c r="J101" s="29"/>
    </row>
    <row r="102" spans="10:10" ht="18" customHeight="1">
      <c r="J102" s="29"/>
    </row>
    <row r="103" spans="10:10" ht="18" customHeight="1">
      <c r="J103" s="25"/>
    </row>
    <row r="104" spans="10:10" ht="18" customHeight="1">
      <c r="J104" s="25"/>
    </row>
    <row r="107" spans="10:10" ht="18" customHeight="1">
      <c r="J107" s="4"/>
    </row>
    <row r="108" spans="10:10" ht="18" customHeight="1">
      <c r="J108" s="4"/>
    </row>
    <row r="109" spans="10:10" ht="18" customHeight="1">
      <c r="J109" s="29"/>
    </row>
    <row r="110" spans="10:10" ht="18" customHeight="1">
      <c r="J110" s="29"/>
    </row>
    <row r="111" spans="10:10" ht="18" customHeight="1">
      <c r="J111" s="29"/>
    </row>
    <row r="112" spans="10:10" ht="18" customHeight="1">
      <c r="J112" s="29"/>
    </row>
    <row r="113" spans="10:10" ht="18" customHeight="1">
      <c r="J113" s="29"/>
    </row>
    <row r="114" spans="10:10" ht="18" customHeight="1">
      <c r="J114" s="29"/>
    </row>
    <row r="115" spans="10:10" ht="18" customHeight="1">
      <c r="J115" s="29"/>
    </row>
    <row r="116" spans="10:10" ht="18" customHeight="1">
      <c r="J116" s="29"/>
    </row>
    <row r="117" spans="10:10" ht="18" customHeight="1">
      <c r="J117" s="29"/>
    </row>
  </sheetData>
  <mergeCells count="59">
    <mergeCell ref="H70:I70"/>
    <mergeCell ref="H71:I71"/>
    <mergeCell ref="H72:I72"/>
    <mergeCell ref="H65:I65"/>
    <mergeCell ref="H66:I66"/>
    <mergeCell ref="H67:I67"/>
    <mergeCell ref="H68:I68"/>
    <mergeCell ref="H69:I69"/>
    <mergeCell ref="H60:I60"/>
    <mergeCell ref="H61:I61"/>
    <mergeCell ref="H62:I62"/>
    <mergeCell ref="H63:I63"/>
    <mergeCell ref="H64:I64"/>
    <mergeCell ref="F51:H51"/>
    <mergeCell ref="H56:I56"/>
    <mergeCell ref="H57:I57"/>
    <mergeCell ref="H58:I58"/>
    <mergeCell ref="H59:I59"/>
    <mergeCell ref="F30:H30"/>
    <mergeCell ref="F31:H31"/>
    <mergeCell ref="F32:H32"/>
    <mergeCell ref="F41:H41"/>
    <mergeCell ref="F42:H42"/>
    <mergeCell ref="F33:H33"/>
    <mergeCell ref="F37:H37"/>
    <mergeCell ref="F38:H38"/>
    <mergeCell ref="F39:H39"/>
    <mergeCell ref="F40:H40"/>
    <mergeCell ref="A19:A23"/>
    <mergeCell ref="F24:H24"/>
    <mergeCell ref="F15:H15"/>
    <mergeCell ref="F28:H28"/>
    <mergeCell ref="F29:H29"/>
    <mergeCell ref="F19:H19"/>
    <mergeCell ref="F20:H20"/>
    <mergeCell ref="F21:H21"/>
    <mergeCell ref="F22:H22"/>
    <mergeCell ref="F23:H23"/>
    <mergeCell ref="A1:I1"/>
    <mergeCell ref="E2:I2"/>
    <mergeCell ref="E3:I3"/>
    <mergeCell ref="E4:I4"/>
    <mergeCell ref="E5:I5"/>
    <mergeCell ref="A46:A50"/>
    <mergeCell ref="G55:I55"/>
    <mergeCell ref="B7:C7"/>
    <mergeCell ref="E7:H7"/>
    <mergeCell ref="F46:H46"/>
    <mergeCell ref="F47:H47"/>
    <mergeCell ref="F48:H48"/>
    <mergeCell ref="F49:H49"/>
    <mergeCell ref="F50:H50"/>
    <mergeCell ref="A9:B9"/>
    <mergeCell ref="F9:H9"/>
    <mergeCell ref="F11:H11"/>
    <mergeCell ref="F12:H12"/>
    <mergeCell ref="F13:H13"/>
    <mergeCell ref="F14:H14"/>
    <mergeCell ref="A11:A14"/>
  </mergeCells>
  <printOptions horizontalCentered="1" verticalCentered="1"/>
  <pageMargins left="0" right="0" top="0" bottom="0" header="0.31496062992125984" footer="0.31496062992125984"/>
  <pageSetup scale="49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topLeftCell="A64" zoomScale="70" zoomScaleNormal="70" workbookViewId="0">
      <selection activeCell="I90" sqref="I90"/>
    </sheetView>
  </sheetViews>
  <sheetFormatPr baseColWidth="10" defaultRowHeight="18" customHeight="1"/>
  <cols>
    <col min="1" max="1" width="25.5703125" style="25" customWidth="1"/>
    <col min="2" max="2" width="77.42578125" style="2" customWidth="1"/>
    <col min="3" max="3" width="35.85546875" style="2" customWidth="1"/>
    <col min="4" max="4" width="2" style="2" customWidth="1"/>
    <col min="5" max="8" width="12.140625" style="2" customWidth="1"/>
    <col min="9" max="9" width="18.42578125" style="2" customWidth="1"/>
    <col min="11" max="11" width="16" bestFit="1" customWidth="1"/>
  </cols>
  <sheetData>
    <row r="1" spans="1:12" ht="33.75">
      <c r="A1" s="179" t="s">
        <v>60</v>
      </c>
      <c r="B1" s="179"/>
      <c r="C1" s="179"/>
      <c r="D1" s="179"/>
      <c r="E1" s="179"/>
      <c r="F1" s="179"/>
      <c r="G1" s="179"/>
      <c r="H1" s="179"/>
      <c r="I1" s="179"/>
    </row>
    <row r="2" spans="1:12" ht="8.25" customHeight="1"/>
    <row r="3" spans="1:12" ht="21.75" customHeight="1">
      <c r="A3" s="8" t="s">
        <v>4</v>
      </c>
      <c r="B3" s="26" t="s">
        <v>80</v>
      </c>
      <c r="D3" s="33" t="s">
        <v>2</v>
      </c>
      <c r="E3" s="164">
        <v>41663</v>
      </c>
      <c r="F3" s="164"/>
      <c r="G3" s="164"/>
      <c r="H3" s="164"/>
      <c r="I3" s="164"/>
    </row>
    <row r="4" spans="1:12" ht="18" customHeight="1">
      <c r="A4" s="8" t="s">
        <v>0</v>
      </c>
      <c r="B4" s="26" t="s">
        <v>156</v>
      </c>
      <c r="D4" s="8" t="s">
        <v>38</v>
      </c>
      <c r="E4" s="164" t="s">
        <v>84</v>
      </c>
      <c r="F4" s="164"/>
      <c r="G4" s="164"/>
      <c r="H4" s="164"/>
      <c r="I4" s="164"/>
    </row>
    <row r="5" spans="1:12" ht="18" customHeight="1">
      <c r="A5" s="21" t="s">
        <v>3</v>
      </c>
      <c r="B5" s="27" t="s">
        <v>82</v>
      </c>
      <c r="D5" s="8" t="s">
        <v>37</v>
      </c>
      <c r="E5" s="164" t="s">
        <v>85</v>
      </c>
      <c r="F5" s="164"/>
      <c r="G5" s="164"/>
      <c r="H5" s="164"/>
      <c r="I5" s="164"/>
    </row>
    <row r="6" spans="1:12" ht="18" customHeight="1">
      <c r="A6" s="8" t="s">
        <v>52</v>
      </c>
      <c r="B6" s="148" t="s">
        <v>115</v>
      </c>
      <c r="D6" s="8" t="s">
        <v>1</v>
      </c>
      <c r="E6" s="164" t="s">
        <v>62</v>
      </c>
      <c r="F6" s="164"/>
      <c r="G6" s="164"/>
      <c r="H6" s="164"/>
      <c r="I6" s="164"/>
      <c r="K6" s="147"/>
    </row>
    <row r="7" spans="1:12" ht="18" customHeight="1" thickBot="1">
      <c r="D7" s="28"/>
    </row>
    <row r="8" spans="1:12" s="4" customFormat="1" ht="50.25" customHeight="1" thickBot="1">
      <c r="A8" s="68" t="s">
        <v>15</v>
      </c>
      <c r="B8" s="207" t="s">
        <v>14</v>
      </c>
      <c r="C8" s="208"/>
      <c r="D8" s="28"/>
      <c r="E8" s="204" t="s">
        <v>51</v>
      </c>
      <c r="F8" s="205"/>
      <c r="G8" s="205"/>
      <c r="H8" s="206"/>
      <c r="I8" s="46" t="s">
        <v>50</v>
      </c>
      <c r="L8"/>
    </row>
    <row r="9" spans="1:12" s="4" customFormat="1" ht="7.5" customHeight="1" thickBot="1">
      <c r="L9"/>
    </row>
    <row r="10" spans="1:12" s="29" customFormat="1" ht="15.75" thickBot="1">
      <c r="A10" s="180" t="s">
        <v>61</v>
      </c>
      <c r="B10" s="181"/>
      <c r="C10" s="47" t="s">
        <v>55</v>
      </c>
      <c r="D10" s="28"/>
      <c r="E10" s="78">
        <v>1</v>
      </c>
      <c r="F10" s="176" t="str">
        <f>IF(E10&lt;&gt;"",VLOOKUP(E10,$G$94:$H$109,2,FALSE),"")</f>
        <v>19 AGO - 23 AGO</v>
      </c>
      <c r="G10" s="177"/>
      <c r="H10" s="178"/>
      <c r="I10" s="79">
        <v>1</v>
      </c>
    </row>
    <row r="11" spans="1:12" s="4" customFormat="1" ht="7.5" customHeight="1" thickBot="1">
      <c r="L11"/>
    </row>
    <row r="12" spans="1:12" s="29" customFormat="1" ht="30">
      <c r="A12" s="209" t="s">
        <v>116</v>
      </c>
      <c r="B12" s="149" t="s">
        <v>117</v>
      </c>
      <c r="C12" s="65"/>
      <c r="D12" s="28"/>
      <c r="E12" s="49">
        <v>1</v>
      </c>
      <c r="F12" s="173" t="str">
        <f t="shared" ref="F12:F22" si="0">IF(E12&lt;&gt;"",VLOOKUP(E12,$G$94:$H$109,2,FALSE),"")</f>
        <v>19 AGO - 23 AGO</v>
      </c>
      <c r="G12" s="174"/>
      <c r="H12" s="175"/>
      <c r="I12" s="49">
        <v>1</v>
      </c>
      <c r="L12"/>
    </row>
    <row r="13" spans="1:12" s="29" customFormat="1" ht="15">
      <c r="A13" s="210"/>
      <c r="B13" s="141" t="s">
        <v>118</v>
      </c>
      <c r="C13" s="66"/>
      <c r="D13" s="28"/>
      <c r="E13" s="50">
        <v>1</v>
      </c>
      <c r="F13" s="167" t="str">
        <f t="shared" si="0"/>
        <v>19 AGO - 23 AGO</v>
      </c>
      <c r="G13" s="168"/>
      <c r="H13" s="169"/>
      <c r="I13" s="50">
        <v>1</v>
      </c>
    </row>
    <row r="14" spans="1:12" s="29" customFormat="1" ht="15">
      <c r="A14" s="210"/>
      <c r="B14" s="141" t="s">
        <v>119</v>
      </c>
      <c r="C14" s="138"/>
      <c r="D14" s="28"/>
      <c r="E14" s="50">
        <v>2</v>
      </c>
      <c r="F14" s="167" t="str">
        <f t="shared" si="0"/>
        <v>26 AGO - 30 AGO</v>
      </c>
      <c r="G14" s="168"/>
      <c r="H14" s="169"/>
      <c r="I14" s="50">
        <v>2</v>
      </c>
    </row>
    <row r="15" spans="1:12" s="29" customFormat="1" ht="15">
      <c r="A15" s="210"/>
      <c r="B15" s="141" t="s">
        <v>120</v>
      </c>
      <c r="C15" s="67"/>
      <c r="D15" s="28"/>
      <c r="E15" s="50">
        <v>2</v>
      </c>
      <c r="F15" s="167" t="str">
        <f t="shared" si="0"/>
        <v>26 AGO - 30 AGO</v>
      </c>
      <c r="G15" s="168"/>
      <c r="H15" s="169"/>
      <c r="I15" s="50">
        <v>2</v>
      </c>
    </row>
    <row r="16" spans="1:12" s="29" customFormat="1" ht="30">
      <c r="A16" s="210"/>
      <c r="B16" s="141" t="s">
        <v>121</v>
      </c>
      <c r="C16" s="139"/>
      <c r="D16" s="28"/>
      <c r="E16" s="50">
        <v>3</v>
      </c>
      <c r="F16" s="167" t="str">
        <f t="shared" si="0"/>
        <v>02 SEP - 06 SEP</v>
      </c>
      <c r="G16" s="168"/>
      <c r="H16" s="169"/>
      <c r="I16" s="50">
        <v>3</v>
      </c>
    </row>
    <row r="17" spans="1:9" s="29" customFormat="1" ht="15">
      <c r="A17" s="210"/>
      <c r="B17" s="61" t="s">
        <v>122</v>
      </c>
      <c r="C17" s="67"/>
      <c r="D17" s="28"/>
      <c r="E17" s="50">
        <v>3</v>
      </c>
      <c r="F17" s="167" t="str">
        <f t="shared" si="0"/>
        <v>02 SEP - 06 SEP</v>
      </c>
      <c r="G17" s="168"/>
      <c r="H17" s="169"/>
      <c r="I17" s="50">
        <v>3</v>
      </c>
    </row>
    <row r="18" spans="1:9" s="29" customFormat="1" ht="15">
      <c r="A18" s="210"/>
      <c r="B18" s="141" t="s">
        <v>123</v>
      </c>
      <c r="C18" s="140"/>
      <c r="D18" s="28"/>
      <c r="E18" s="50">
        <v>3</v>
      </c>
      <c r="F18" s="167" t="str">
        <f t="shared" si="0"/>
        <v>02 SEP - 06 SEP</v>
      </c>
      <c r="G18" s="168"/>
      <c r="H18" s="169"/>
      <c r="I18" s="50">
        <v>3</v>
      </c>
    </row>
    <row r="19" spans="1:9" s="29" customFormat="1" ht="15">
      <c r="A19" s="210"/>
      <c r="B19" s="61" t="s">
        <v>124</v>
      </c>
      <c r="C19" s="30"/>
      <c r="D19" s="28"/>
      <c r="E19" s="50">
        <v>3</v>
      </c>
      <c r="F19" s="167" t="str">
        <f t="shared" si="0"/>
        <v>02 SEP - 06 SEP</v>
      </c>
      <c r="G19" s="168"/>
      <c r="H19" s="169"/>
      <c r="I19" s="53">
        <v>3</v>
      </c>
    </row>
    <row r="20" spans="1:9" s="29" customFormat="1" ht="15">
      <c r="A20" s="210"/>
      <c r="B20" s="60"/>
      <c r="C20" s="30"/>
      <c r="D20" s="28"/>
      <c r="E20" s="50"/>
      <c r="F20" s="167" t="str">
        <f t="shared" si="0"/>
        <v/>
      </c>
      <c r="G20" s="168"/>
      <c r="H20" s="169"/>
      <c r="I20" s="53"/>
    </row>
    <row r="21" spans="1:9" s="29" customFormat="1" ht="15.75" thickBot="1">
      <c r="A21" s="211"/>
      <c r="B21" s="31"/>
      <c r="C21" s="55"/>
      <c r="D21" s="28"/>
      <c r="E21" s="51"/>
      <c r="F21" s="170" t="str">
        <f t="shared" si="0"/>
        <v/>
      </c>
      <c r="G21" s="171"/>
      <c r="H21" s="172"/>
      <c r="I21" s="54"/>
    </row>
    <row r="22" spans="1:9" s="29" customFormat="1" ht="15.75" thickBot="1">
      <c r="A22" s="48"/>
      <c r="C22" s="47" t="s">
        <v>55</v>
      </c>
      <c r="D22" s="28"/>
      <c r="E22" s="78">
        <v>3</v>
      </c>
      <c r="F22" s="176" t="str">
        <f t="shared" si="0"/>
        <v>02 SEP - 06 SEP</v>
      </c>
      <c r="G22" s="177"/>
      <c r="H22" s="178"/>
      <c r="I22" s="79">
        <v>3</v>
      </c>
    </row>
    <row r="23" spans="1:9" s="25" customFormat="1" ht="15">
      <c r="C23" s="74" t="s">
        <v>53</v>
      </c>
      <c r="E23" s="75">
        <v>1</v>
      </c>
      <c r="F23" s="76">
        <v>2</v>
      </c>
      <c r="G23" s="76"/>
      <c r="H23" s="76"/>
      <c r="I23" s="77"/>
    </row>
    <row r="24" spans="1:9" s="25" customFormat="1" ht="15.75" thickBot="1">
      <c r="C24" s="73" t="s">
        <v>54</v>
      </c>
      <c r="E24" s="69">
        <v>1</v>
      </c>
      <c r="F24" s="70">
        <v>2</v>
      </c>
      <c r="G24" s="70">
        <v>5</v>
      </c>
      <c r="H24" s="70"/>
      <c r="I24" s="71"/>
    </row>
    <row r="25" spans="1:9" s="25" customFormat="1" ht="7.5" customHeight="1" thickBot="1"/>
    <row r="26" spans="1:9" s="25" customFormat="1" ht="15">
      <c r="A26" s="212" t="s">
        <v>125</v>
      </c>
      <c r="B26" s="149" t="s">
        <v>126</v>
      </c>
      <c r="C26" s="65"/>
      <c r="D26" s="56"/>
      <c r="E26" s="15">
        <v>4</v>
      </c>
      <c r="F26" s="201" t="str">
        <f t="shared" ref="F26:F36" si="1">IF(E26&lt;&gt;"",VLOOKUP(E26,$G$94:$H$109,2,FALSE),"")</f>
        <v>09 SEP - 13 SEP</v>
      </c>
      <c r="G26" s="202"/>
      <c r="H26" s="203"/>
      <c r="I26" s="15">
        <v>4</v>
      </c>
    </row>
    <row r="27" spans="1:9" s="25" customFormat="1" ht="15">
      <c r="A27" s="213"/>
      <c r="B27" s="61" t="s">
        <v>127</v>
      </c>
      <c r="C27" s="63"/>
      <c r="D27" s="28"/>
      <c r="E27" s="16">
        <v>4</v>
      </c>
      <c r="F27" s="167" t="str">
        <f t="shared" si="1"/>
        <v>09 SEP - 13 SEP</v>
      </c>
      <c r="G27" s="168"/>
      <c r="H27" s="169"/>
      <c r="I27" s="16">
        <v>4</v>
      </c>
    </row>
    <row r="28" spans="1:9" s="25" customFormat="1" ht="15">
      <c r="A28" s="213"/>
      <c r="B28" s="61" t="s">
        <v>128</v>
      </c>
      <c r="C28" s="63"/>
      <c r="D28" s="28"/>
      <c r="E28" s="16">
        <v>5</v>
      </c>
      <c r="F28" s="167" t="str">
        <f t="shared" si="1"/>
        <v>16 SEP - 20 SEP</v>
      </c>
      <c r="G28" s="168"/>
      <c r="H28" s="169"/>
      <c r="I28" s="16">
        <v>5</v>
      </c>
    </row>
    <row r="29" spans="1:9" s="25" customFormat="1" ht="15">
      <c r="A29" s="213"/>
      <c r="B29" s="141" t="s">
        <v>129</v>
      </c>
      <c r="C29" s="30"/>
      <c r="D29" s="28"/>
      <c r="E29" s="16">
        <v>5</v>
      </c>
      <c r="F29" s="167" t="str">
        <f t="shared" si="1"/>
        <v>16 SEP - 20 SEP</v>
      </c>
      <c r="G29" s="168"/>
      <c r="H29" s="169"/>
      <c r="I29" s="16">
        <v>5</v>
      </c>
    </row>
    <row r="30" spans="1:9" s="25" customFormat="1" ht="15">
      <c r="A30" s="213"/>
      <c r="B30" s="141"/>
      <c r="C30" s="30"/>
      <c r="D30" s="28"/>
      <c r="E30" s="16"/>
      <c r="F30" s="167" t="str">
        <f t="shared" si="1"/>
        <v/>
      </c>
      <c r="G30" s="168"/>
      <c r="H30" s="169"/>
      <c r="I30" s="16"/>
    </row>
    <row r="31" spans="1:9" s="25" customFormat="1" ht="15">
      <c r="A31" s="213"/>
      <c r="B31" s="60"/>
      <c r="C31" s="30"/>
      <c r="D31" s="28"/>
      <c r="E31" s="16"/>
      <c r="F31" s="167" t="str">
        <f t="shared" si="1"/>
        <v/>
      </c>
      <c r="G31" s="168"/>
      <c r="H31" s="169"/>
      <c r="I31" s="16"/>
    </row>
    <row r="32" spans="1:9" s="25" customFormat="1" ht="15">
      <c r="A32" s="213"/>
      <c r="B32" s="60"/>
      <c r="C32" s="30"/>
      <c r="D32" s="28"/>
      <c r="E32" s="16"/>
      <c r="F32" s="167" t="str">
        <f t="shared" si="1"/>
        <v/>
      </c>
      <c r="G32" s="168"/>
      <c r="H32" s="169"/>
      <c r="I32" s="16"/>
    </row>
    <row r="33" spans="1:9" s="25" customFormat="1" ht="15">
      <c r="A33" s="213"/>
      <c r="B33" s="60"/>
      <c r="C33" s="30"/>
      <c r="D33" s="28"/>
      <c r="E33" s="16"/>
      <c r="F33" s="167" t="str">
        <f t="shared" si="1"/>
        <v/>
      </c>
      <c r="G33" s="168"/>
      <c r="H33" s="169"/>
      <c r="I33" s="16"/>
    </row>
    <row r="34" spans="1:9" s="25" customFormat="1" ht="15">
      <c r="A34" s="213"/>
      <c r="B34" s="60"/>
      <c r="C34" s="30"/>
      <c r="D34" s="28"/>
      <c r="E34" s="16"/>
      <c r="F34" s="198" t="str">
        <f t="shared" si="1"/>
        <v/>
      </c>
      <c r="G34" s="199"/>
      <c r="H34" s="200"/>
      <c r="I34" s="16"/>
    </row>
    <row r="35" spans="1:9" s="25" customFormat="1" ht="15.75" thickBot="1">
      <c r="A35" s="214"/>
      <c r="B35" s="31"/>
      <c r="C35" s="55"/>
      <c r="D35" s="57"/>
      <c r="E35" s="17"/>
      <c r="F35" s="170" t="str">
        <f t="shared" si="1"/>
        <v/>
      </c>
      <c r="G35" s="171"/>
      <c r="H35" s="172"/>
      <c r="I35" s="17"/>
    </row>
    <row r="36" spans="1:9" s="29" customFormat="1" ht="15.75" customHeight="1" thickBot="1">
      <c r="A36" s="48"/>
      <c r="C36" s="47" t="s">
        <v>55</v>
      </c>
      <c r="D36" s="28"/>
      <c r="E36" s="78">
        <v>5</v>
      </c>
      <c r="F36" s="176" t="str">
        <f t="shared" si="1"/>
        <v>16 SEP - 20 SEP</v>
      </c>
      <c r="G36" s="177"/>
      <c r="H36" s="178"/>
      <c r="I36" s="79">
        <v>5</v>
      </c>
    </row>
    <row r="37" spans="1:9" s="25" customFormat="1" ht="15">
      <c r="C37" s="74" t="s">
        <v>53</v>
      </c>
      <c r="E37" s="75">
        <v>1</v>
      </c>
      <c r="F37" s="76">
        <v>2</v>
      </c>
      <c r="G37" s="76"/>
      <c r="H37" s="76"/>
      <c r="I37" s="77"/>
    </row>
    <row r="38" spans="1:9" s="25" customFormat="1" ht="15.75" thickBot="1">
      <c r="C38" s="73" t="s">
        <v>54</v>
      </c>
      <c r="E38" s="69">
        <v>1</v>
      </c>
      <c r="F38" s="70">
        <v>2</v>
      </c>
      <c r="G38" s="70"/>
      <c r="H38" s="70"/>
      <c r="I38" s="71"/>
    </row>
    <row r="39" spans="1:9" s="25" customFormat="1" ht="7.5" customHeight="1" thickBot="1"/>
    <row r="40" spans="1:9" s="29" customFormat="1" ht="15">
      <c r="A40" s="212" t="s">
        <v>130</v>
      </c>
      <c r="B40" s="59" t="s">
        <v>131</v>
      </c>
      <c r="C40" s="62"/>
      <c r="D40" s="28"/>
      <c r="E40" s="15">
        <v>6</v>
      </c>
      <c r="F40" s="173" t="str">
        <f t="shared" ref="F40:F49" si="2">IF(E40&lt;&gt;"",VLOOKUP(E40,$G$94:$H$109,2,FALSE),"")</f>
        <v>23 SEP - 27 SEP</v>
      </c>
      <c r="G40" s="174"/>
      <c r="H40" s="175"/>
      <c r="I40" s="15">
        <v>6</v>
      </c>
    </row>
    <row r="41" spans="1:9" s="29" customFormat="1" ht="15">
      <c r="A41" s="213"/>
      <c r="B41" s="141" t="s">
        <v>132</v>
      </c>
      <c r="C41" s="30"/>
      <c r="D41" s="28"/>
      <c r="E41" s="16">
        <v>6</v>
      </c>
      <c r="F41" s="167" t="str">
        <f t="shared" si="2"/>
        <v>23 SEP - 27 SEP</v>
      </c>
      <c r="G41" s="168"/>
      <c r="H41" s="169"/>
      <c r="I41" s="16">
        <v>6</v>
      </c>
    </row>
    <row r="42" spans="1:9" s="29" customFormat="1" ht="15">
      <c r="A42" s="213"/>
      <c r="B42" s="141" t="s">
        <v>133</v>
      </c>
      <c r="C42" s="30"/>
      <c r="D42" s="28"/>
      <c r="E42" s="16">
        <v>7</v>
      </c>
      <c r="F42" s="167" t="str">
        <f t="shared" si="2"/>
        <v>30 SEP - 04 OCT</v>
      </c>
      <c r="G42" s="168"/>
      <c r="H42" s="169"/>
      <c r="I42" s="16">
        <v>7</v>
      </c>
    </row>
    <row r="43" spans="1:9" s="29" customFormat="1" ht="15">
      <c r="A43" s="213"/>
      <c r="B43" s="141" t="s">
        <v>154</v>
      </c>
      <c r="C43" s="30"/>
      <c r="D43" s="28"/>
      <c r="E43" s="16">
        <v>7</v>
      </c>
      <c r="F43" s="167" t="str">
        <f t="shared" si="2"/>
        <v>30 SEP - 04 OCT</v>
      </c>
      <c r="G43" s="168"/>
      <c r="H43" s="169"/>
      <c r="I43" s="16">
        <v>7</v>
      </c>
    </row>
    <row r="44" spans="1:9" s="29" customFormat="1" ht="15">
      <c r="A44" s="213"/>
      <c r="B44" s="60"/>
      <c r="C44" s="30"/>
      <c r="D44" s="28"/>
      <c r="E44" s="16"/>
      <c r="F44" s="167" t="str">
        <f t="shared" si="2"/>
        <v/>
      </c>
      <c r="G44" s="168"/>
      <c r="H44" s="169"/>
      <c r="I44" s="16"/>
    </row>
    <row r="45" spans="1:9" s="29" customFormat="1" ht="15">
      <c r="A45" s="213"/>
      <c r="B45" s="60"/>
      <c r="C45" s="30"/>
      <c r="D45" s="28"/>
      <c r="E45" s="16"/>
      <c r="F45" s="167" t="str">
        <f t="shared" si="2"/>
        <v/>
      </c>
      <c r="G45" s="168"/>
      <c r="H45" s="169"/>
      <c r="I45" s="16"/>
    </row>
    <row r="46" spans="1:9" s="29" customFormat="1" ht="15">
      <c r="A46" s="213"/>
      <c r="B46" s="60"/>
      <c r="C46" s="30"/>
      <c r="D46" s="28"/>
      <c r="E46" s="16"/>
      <c r="F46" s="167" t="str">
        <f t="shared" si="2"/>
        <v/>
      </c>
      <c r="G46" s="168"/>
      <c r="H46" s="169"/>
      <c r="I46" s="16"/>
    </row>
    <row r="47" spans="1:9" s="29" customFormat="1" ht="15">
      <c r="A47" s="213"/>
      <c r="B47" s="60"/>
      <c r="C47" s="63"/>
      <c r="D47" s="28"/>
      <c r="E47" s="16"/>
      <c r="F47" s="167" t="str">
        <f t="shared" si="2"/>
        <v/>
      </c>
      <c r="G47" s="168"/>
      <c r="H47" s="169"/>
      <c r="I47" s="16"/>
    </row>
    <row r="48" spans="1:9" s="29" customFormat="1" ht="15.75" thickBot="1">
      <c r="A48" s="214"/>
      <c r="B48" s="64"/>
      <c r="C48" s="55"/>
      <c r="D48" s="28"/>
      <c r="E48" s="17"/>
      <c r="F48" s="170" t="str">
        <f t="shared" si="2"/>
        <v/>
      </c>
      <c r="G48" s="171"/>
      <c r="H48" s="172"/>
      <c r="I48" s="17"/>
    </row>
    <row r="49" spans="1:9" s="29" customFormat="1" ht="15.75" customHeight="1" thickBot="1">
      <c r="A49" s="48"/>
      <c r="C49" s="47" t="s">
        <v>55</v>
      </c>
      <c r="D49" s="28"/>
      <c r="E49" s="78">
        <v>7</v>
      </c>
      <c r="F49" s="215" t="str">
        <f t="shared" si="2"/>
        <v>30 SEP - 04 OCT</v>
      </c>
      <c r="G49" s="216"/>
      <c r="H49" s="217"/>
      <c r="I49" s="79">
        <v>7</v>
      </c>
    </row>
    <row r="50" spans="1:9" s="25" customFormat="1" ht="15">
      <c r="C50" s="74" t="s">
        <v>53</v>
      </c>
      <c r="E50" s="75">
        <v>1</v>
      </c>
      <c r="F50" s="76">
        <v>2</v>
      </c>
      <c r="G50" s="76"/>
      <c r="H50" s="76"/>
      <c r="I50" s="77"/>
    </row>
    <row r="51" spans="1:9" s="25" customFormat="1" ht="15.75" thickBot="1">
      <c r="C51" s="73" t="s">
        <v>54</v>
      </c>
      <c r="E51" s="69">
        <v>1</v>
      </c>
      <c r="F51" s="70">
        <v>2</v>
      </c>
      <c r="G51" s="70"/>
      <c r="H51" s="70"/>
      <c r="I51" s="71"/>
    </row>
    <row r="52" spans="1:9" s="25" customFormat="1" ht="7.5" customHeight="1" thickBot="1"/>
    <row r="53" spans="1:9" s="29" customFormat="1" ht="15">
      <c r="A53" s="212" t="s">
        <v>135</v>
      </c>
      <c r="B53" s="137" t="s">
        <v>134</v>
      </c>
      <c r="C53" s="62"/>
      <c r="D53" s="28"/>
      <c r="E53" s="15">
        <v>8</v>
      </c>
      <c r="F53" s="173" t="str">
        <f>IF(E53&lt;&gt;"",VLOOKUP(E53,$G$94:$H$109,2,FALSE),"")</f>
        <v>07 OCT - 11 OCT</v>
      </c>
      <c r="G53" s="174"/>
      <c r="H53" s="175"/>
      <c r="I53" s="15">
        <v>8</v>
      </c>
    </row>
    <row r="54" spans="1:9" s="29" customFormat="1" ht="15">
      <c r="A54" s="213"/>
      <c r="B54" s="141" t="s">
        <v>137</v>
      </c>
      <c r="C54" s="30"/>
      <c r="D54" s="28"/>
      <c r="E54" s="16">
        <v>8</v>
      </c>
      <c r="F54" s="167" t="str">
        <f>IF(E54&lt;&gt;"",VLOOKUP(E54,$G$94:$H$109,2,FALSE),"")</f>
        <v>07 OCT - 11 OCT</v>
      </c>
      <c r="G54" s="168"/>
      <c r="H54" s="169"/>
      <c r="I54" s="16">
        <v>8</v>
      </c>
    </row>
    <row r="55" spans="1:9" s="29" customFormat="1" ht="15">
      <c r="A55" s="213"/>
      <c r="B55" s="60" t="s">
        <v>136</v>
      </c>
      <c r="C55" s="30"/>
      <c r="D55" s="28"/>
      <c r="E55" s="16">
        <v>9</v>
      </c>
      <c r="F55" s="167" t="str">
        <f>IF(E55&lt;&gt;"",VLOOKUP(E55,$G$94:$H$109,2,FALSE),"")</f>
        <v>14 OCT - 18 OCT</v>
      </c>
      <c r="G55" s="168"/>
      <c r="H55" s="169"/>
      <c r="I55" s="16">
        <v>9</v>
      </c>
    </row>
    <row r="56" spans="1:9" s="29" customFormat="1" ht="15">
      <c r="A56" s="213"/>
      <c r="B56" s="141" t="s">
        <v>138</v>
      </c>
      <c r="C56" s="30"/>
      <c r="D56" s="28"/>
      <c r="E56" s="16">
        <v>9</v>
      </c>
      <c r="F56" s="167" t="str">
        <f>IF(E56&lt;&gt;"",VLOOKUP(E56,$G$94:$H$109,2,FALSE),"")</f>
        <v>14 OCT - 18 OCT</v>
      </c>
      <c r="G56" s="168"/>
      <c r="H56" s="169"/>
      <c r="I56" s="16">
        <v>9</v>
      </c>
    </row>
    <row r="57" spans="1:9" s="29" customFormat="1" ht="15">
      <c r="A57" s="213"/>
      <c r="B57" s="141" t="s">
        <v>139</v>
      </c>
      <c r="C57" s="30"/>
      <c r="D57" s="28"/>
      <c r="E57" s="16">
        <v>9</v>
      </c>
      <c r="F57" s="167" t="str">
        <f>IF(E57&lt;&gt;"",VLOOKUP(E57,$G$94:$H$109,2,FALSE),"")</f>
        <v>14 OCT - 18 OCT</v>
      </c>
      <c r="G57" s="168"/>
      <c r="H57" s="169"/>
      <c r="I57" s="16">
        <v>9</v>
      </c>
    </row>
    <row r="58" spans="1:9" s="29" customFormat="1" ht="15">
      <c r="A58" s="213"/>
      <c r="B58" s="60"/>
      <c r="C58" s="30"/>
      <c r="D58" s="28"/>
      <c r="E58" s="16"/>
      <c r="F58" s="167"/>
      <c r="G58" s="168"/>
      <c r="H58" s="169"/>
      <c r="I58" s="16"/>
    </row>
    <row r="59" spans="1:9" s="29" customFormat="1" ht="15.75" thickBot="1">
      <c r="A59" s="213"/>
      <c r="B59" s="142"/>
      <c r="C59" s="63"/>
      <c r="D59" s="28"/>
      <c r="E59" s="16"/>
      <c r="F59" s="167"/>
      <c r="G59" s="168"/>
      <c r="H59" s="169"/>
      <c r="I59" s="16"/>
    </row>
    <row r="60" spans="1:9" s="29" customFormat="1" ht="15.75" thickBot="1">
      <c r="A60" s="213"/>
      <c r="B60" s="145"/>
      <c r="C60" s="143"/>
      <c r="D60" s="28"/>
      <c r="E60" s="24"/>
      <c r="F60" s="167"/>
      <c r="G60" s="168"/>
      <c r="H60" s="169"/>
      <c r="I60" s="24"/>
    </row>
    <row r="61" spans="1:9" s="29" customFormat="1" ht="15.75" thickBot="1">
      <c r="A61" s="214"/>
      <c r="B61" s="146"/>
      <c r="C61" s="144"/>
      <c r="D61" s="28"/>
      <c r="E61" s="17"/>
      <c r="F61" s="170"/>
      <c r="G61" s="171"/>
      <c r="H61" s="172"/>
      <c r="I61" s="17"/>
    </row>
    <row r="62" spans="1:9" s="29" customFormat="1" ht="15.75" customHeight="1" thickBot="1">
      <c r="A62" s="48"/>
      <c r="C62" s="47" t="s">
        <v>55</v>
      </c>
      <c r="D62" s="28"/>
      <c r="E62" s="78">
        <v>9</v>
      </c>
      <c r="F62" s="215" t="str">
        <f>IF(E62&lt;&gt;"",VLOOKUP(E62,$G$94:$H$109,2,FALSE),"")</f>
        <v>14 OCT - 18 OCT</v>
      </c>
      <c r="G62" s="216"/>
      <c r="H62" s="217"/>
      <c r="I62" s="79">
        <v>9</v>
      </c>
    </row>
    <row r="63" spans="1:9" s="25" customFormat="1" ht="15">
      <c r="C63" s="74" t="s">
        <v>53</v>
      </c>
      <c r="E63" s="75">
        <v>1</v>
      </c>
      <c r="F63" s="76">
        <v>2</v>
      </c>
      <c r="G63" s="76"/>
      <c r="H63" s="76"/>
      <c r="I63" s="77"/>
    </row>
    <row r="64" spans="1:9" s="25" customFormat="1" ht="15.75" thickBot="1">
      <c r="C64" s="73" t="s">
        <v>54</v>
      </c>
      <c r="E64" s="69">
        <v>1</v>
      </c>
      <c r="F64" s="70">
        <v>2</v>
      </c>
      <c r="G64" s="70"/>
      <c r="H64" s="70"/>
      <c r="I64" s="71"/>
    </row>
    <row r="65" spans="1:9" s="25" customFormat="1" ht="7.5" customHeight="1"/>
    <row r="66" spans="1:9" s="29" customFormat="1" ht="15" customHeight="1" thickBot="1">
      <c r="A66" s="25"/>
      <c r="B66" s="25"/>
      <c r="C66" s="25"/>
      <c r="D66" s="25"/>
      <c r="E66" s="25"/>
      <c r="F66" s="25"/>
      <c r="G66" s="25"/>
      <c r="H66" s="25"/>
      <c r="I66" s="25"/>
    </row>
    <row r="67" spans="1:9" s="29" customFormat="1" ht="15">
      <c r="A67" s="212" t="s">
        <v>140</v>
      </c>
      <c r="B67" s="149" t="s">
        <v>141</v>
      </c>
      <c r="C67" s="62"/>
      <c r="D67" s="28"/>
      <c r="E67" s="15">
        <v>10</v>
      </c>
      <c r="F67" s="173" t="str">
        <f t="shared" ref="F67:F74" si="3">IF(E67&lt;&gt;"",VLOOKUP(E67,$G$94:$H$109,2,FALSE),"")</f>
        <v>21 OCT - 25 OCT</v>
      </c>
      <c r="G67" s="174"/>
      <c r="H67" s="175"/>
      <c r="I67" s="15">
        <v>10</v>
      </c>
    </row>
    <row r="68" spans="1:9" s="29" customFormat="1" ht="15">
      <c r="A68" s="213"/>
      <c r="B68" s="141" t="s">
        <v>142</v>
      </c>
      <c r="C68" s="30"/>
      <c r="D68" s="28"/>
      <c r="E68" s="16">
        <v>10</v>
      </c>
      <c r="F68" s="167" t="str">
        <f t="shared" si="3"/>
        <v>21 OCT - 25 OCT</v>
      </c>
      <c r="G68" s="168"/>
      <c r="H68" s="169"/>
      <c r="I68" s="16">
        <v>10</v>
      </c>
    </row>
    <row r="69" spans="1:9" s="29" customFormat="1" ht="15">
      <c r="A69" s="213"/>
      <c r="B69" s="141" t="s">
        <v>143</v>
      </c>
      <c r="C69" s="30"/>
      <c r="D69" s="28"/>
      <c r="E69" s="16">
        <v>11</v>
      </c>
      <c r="F69" s="167" t="str">
        <f t="shared" si="3"/>
        <v>28 OCT - 01 NOV</v>
      </c>
      <c r="G69" s="168"/>
      <c r="H69" s="169"/>
      <c r="I69" s="16">
        <v>11</v>
      </c>
    </row>
    <row r="70" spans="1:9" s="29" customFormat="1" ht="15">
      <c r="A70" s="213"/>
      <c r="B70" s="141" t="s">
        <v>144</v>
      </c>
      <c r="C70" s="30"/>
      <c r="D70" s="28"/>
      <c r="E70" s="16">
        <v>11</v>
      </c>
      <c r="F70" s="167" t="str">
        <f t="shared" si="3"/>
        <v>28 OCT - 01 NOV</v>
      </c>
      <c r="G70" s="168"/>
      <c r="H70" s="169"/>
      <c r="I70" s="16">
        <v>11</v>
      </c>
    </row>
    <row r="71" spans="1:9" s="29" customFormat="1" ht="15">
      <c r="A71" s="213"/>
      <c r="B71" s="141" t="s">
        <v>145</v>
      </c>
      <c r="C71" s="30"/>
      <c r="D71" s="28"/>
      <c r="E71" s="16">
        <v>12</v>
      </c>
      <c r="F71" s="167" t="str">
        <f t="shared" si="3"/>
        <v>04 NOV - 08 NOV</v>
      </c>
      <c r="G71" s="168"/>
      <c r="H71" s="169"/>
      <c r="I71" s="16">
        <v>12</v>
      </c>
    </row>
    <row r="72" spans="1:9" s="29" customFormat="1" ht="15.75" customHeight="1">
      <c r="A72" s="213"/>
      <c r="B72" s="141" t="s">
        <v>146</v>
      </c>
      <c r="C72" s="30"/>
      <c r="D72" s="28"/>
      <c r="E72" s="16">
        <v>12</v>
      </c>
      <c r="F72" s="167" t="str">
        <f t="shared" si="3"/>
        <v>04 NOV - 08 NOV</v>
      </c>
      <c r="G72" s="168"/>
      <c r="H72" s="169"/>
      <c r="I72" s="16">
        <v>12</v>
      </c>
    </row>
    <row r="73" spans="1:9" s="25" customFormat="1" ht="15.75" customHeight="1" thickBot="1">
      <c r="A73" s="213"/>
      <c r="B73" s="142"/>
      <c r="C73" s="63"/>
      <c r="D73" s="28"/>
      <c r="E73" s="16"/>
      <c r="F73" s="167" t="str">
        <f t="shared" si="3"/>
        <v/>
      </c>
      <c r="G73" s="168"/>
      <c r="H73" s="169"/>
      <c r="I73" s="16"/>
    </row>
    <row r="74" spans="1:9" s="25" customFormat="1" ht="15.75" customHeight="1" thickBot="1">
      <c r="A74" s="213"/>
      <c r="B74" s="145"/>
      <c r="C74" s="143"/>
      <c r="D74" s="28"/>
      <c r="E74" s="24"/>
      <c r="F74" s="167" t="str">
        <f t="shared" si="3"/>
        <v/>
      </c>
      <c r="G74" s="168"/>
      <c r="H74" s="169"/>
      <c r="I74" s="24"/>
    </row>
    <row r="75" spans="1:9" ht="7.5" customHeight="1" thickBot="1">
      <c r="A75" s="214"/>
      <c r="B75" s="146"/>
      <c r="C75" s="144"/>
      <c r="D75" s="28"/>
      <c r="E75" s="17"/>
      <c r="F75" s="170"/>
      <c r="G75" s="171"/>
      <c r="H75" s="172"/>
      <c r="I75" s="17"/>
    </row>
    <row r="76" spans="1:9" ht="15.75" thickBot="1">
      <c r="A76" s="48"/>
      <c r="B76" s="29"/>
      <c r="C76" s="47" t="s">
        <v>55</v>
      </c>
      <c r="D76" s="28"/>
      <c r="E76" s="78">
        <v>12</v>
      </c>
      <c r="F76" s="215" t="str">
        <f>IF(E76&lt;&gt;"",VLOOKUP(E76,$G$94:$H$109,2,FALSE),"")</f>
        <v>04 NOV - 08 NOV</v>
      </c>
      <c r="G76" s="216"/>
      <c r="H76" s="217"/>
      <c r="I76" s="79">
        <v>12</v>
      </c>
    </row>
    <row r="77" spans="1:9" s="4" customFormat="1" ht="15">
      <c r="A77" s="25"/>
      <c r="B77" s="25"/>
      <c r="C77" s="74" t="s">
        <v>53</v>
      </c>
      <c r="D77" s="25"/>
      <c r="E77" s="75">
        <v>1</v>
      </c>
      <c r="F77" s="76">
        <v>2</v>
      </c>
      <c r="G77" s="76">
        <v>4</v>
      </c>
      <c r="H77" s="76"/>
      <c r="I77" s="77"/>
    </row>
    <row r="78" spans="1:9" s="4" customFormat="1" ht="15.75" thickBot="1">
      <c r="A78" s="25"/>
      <c r="B78" s="25"/>
      <c r="C78" s="73" t="s">
        <v>54</v>
      </c>
      <c r="D78" s="25"/>
      <c r="E78" s="69">
        <v>1</v>
      </c>
      <c r="F78" s="70">
        <v>2</v>
      </c>
      <c r="G78" s="70"/>
      <c r="H78" s="70"/>
      <c r="I78" s="71"/>
    </row>
    <row r="79" spans="1:9" s="29" customFormat="1" ht="15.75" thickBot="1">
      <c r="A79" s="25"/>
      <c r="B79" s="25"/>
      <c r="C79" s="25"/>
      <c r="D79" s="25"/>
      <c r="E79" s="25"/>
      <c r="F79" s="25"/>
      <c r="G79" s="25"/>
      <c r="H79" s="25"/>
      <c r="I79" s="25"/>
    </row>
    <row r="80" spans="1:9" s="29" customFormat="1" ht="15">
      <c r="A80" s="212" t="s">
        <v>147</v>
      </c>
      <c r="B80" s="137" t="s">
        <v>148</v>
      </c>
      <c r="C80" s="62"/>
      <c r="D80" s="28"/>
      <c r="E80" s="15">
        <v>13</v>
      </c>
      <c r="F80" s="173" t="str">
        <f t="shared" ref="F80:F89" si="4">IF(E80&lt;&gt;"",VLOOKUP(E80,$G$94:$H$109,2,FALSE),"")</f>
        <v>11 NOV - 15 NOV</v>
      </c>
      <c r="G80" s="174"/>
      <c r="H80" s="175"/>
      <c r="I80" s="15">
        <v>13</v>
      </c>
    </row>
    <row r="81" spans="1:9" s="29" customFormat="1" ht="15">
      <c r="A81" s="213"/>
      <c r="B81" s="141" t="s">
        <v>149</v>
      </c>
      <c r="C81" s="30"/>
      <c r="D81" s="28"/>
      <c r="E81" s="16">
        <v>13</v>
      </c>
      <c r="F81" s="167" t="str">
        <f t="shared" si="4"/>
        <v>11 NOV - 15 NOV</v>
      </c>
      <c r="G81" s="168"/>
      <c r="H81" s="169"/>
      <c r="I81" s="16">
        <v>13</v>
      </c>
    </row>
    <row r="82" spans="1:9" s="29" customFormat="1" ht="15">
      <c r="A82" s="213"/>
      <c r="B82" s="141" t="s">
        <v>150</v>
      </c>
      <c r="C82" s="30"/>
      <c r="D82" s="28"/>
      <c r="E82" s="16">
        <v>14</v>
      </c>
      <c r="F82" s="167" t="str">
        <f t="shared" si="4"/>
        <v>18 NOV - 22 NOV</v>
      </c>
      <c r="G82" s="168"/>
      <c r="H82" s="169"/>
      <c r="I82" s="16">
        <v>14</v>
      </c>
    </row>
    <row r="83" spans="1:9" s="29" customFormat="1" ht="15">
      <c r="A83" s="213"/>
      <c r="B83" s="141" t="s">
        <v>151</v>
      </c>
      <c r="C83" s="30"/>
      <c r="D83" s="28"/>
      <c r="E83" s="16">
        <v>14</v>
      </c>
      <c r="F83" s="167" t="str">
        <f t="shared" si="4"/>
        <v>18 NOV - 22 NOV</v>
      </c>
      <c r="G83" s="168"/>
      <c r="H83" s="169"/>
      <c r="I83" s="16">
        <v>14</v>
      </c>
    </row>
    <row r="84" spans="1:9" s="29" customFormat="1" ht="15">
      <c r="A84" s="213"/>
      <c r="B84" s="141" t="s">
        <v>152</v>
      </c>
      <c r="C84" s="30"/>
      <c r="D84" s="28"/>
      <c r="E84" s="16">
        <v>15</v>
      </c>
      <c r="F84" s="167" t="str">
        <f t="shared" si="4"/>
        <v>25 NOV - 29 NOV</v>
      </c>
      <c r="G84" s="168"/>
      <c r="H84" s="169"/>
      <c r="I84" s="16">
        <v>15</v>
      </c>
    </row>
    <row r="85" spans="1:9" s="29" customFormat="1" ht="15">
      <c r="A85" s="213"/>
      <c r="B85" s="141" t="s">
        <v>153</v>
      </c>
      <c r="C85" s="30"/>
      <c r="D85" s="28"/>
      <c r="E85" s="16">
        <v>15</v>
      </c>
      <c r="F85" s="167" t="str">
        <f t="shared" si="4"/>
        <v>25 NOV - 29 NOV</v>
      </c>
      <c r="G85" s="168"/>
      <c r="H85" s="169"/>
      <c r="I85" s="16">
        <v>15</v>
      </c>
    </row>
    <row r="86" spans="1:9" s="29" customFormat="1" ht="15.75" thickBot="1">
      <c r="A86" s="213"/>
      <c r="B86" s="142"/>
      <c r="C86" s="63"/>
      <c r="D86" s="28"/>
      <c r="E86" s="16"/>
      <c r="F86" s="167" t="str">
        <f t="shared" si="4"/>
        <v/>
      </c>
      <c r="G86" s="168"/>
      <c r="H86" s="169"/>
      <c r="I86" s="16"/>
    </row>
    <row r="87" spans="1:9" s="29" customFormat="1" ht="15.75" thickBot="1">
      <c r="A87" s="213"/>
      <c r="B87" s="145"/>
      <c r="C87" s="143"/>
      <c r="D87" s="28"/>
      <c r="E87" s="24"/>
      <c r="F87" s="167" t="str">
        <f t="shared" si="4"/>
        <v/>
      </c>
      <c r="G87" s="168"/>
      <c r="H87" s="169"/>
      <c r="I87" s="24"/>
    </row>
    <row r="88" spans="1:9" s="29" customFormat="1" ht="15.75" thickBot="1">
      <c r="A88" s="214"/>
      <c r="B88" s="146"/>
      <c r="C88" s="144"/>
      <c r="D88" s="28"/>
      <c r="E88" s="17"/>
      <c r="F88" s="170" t="str">
        <f t="shared" si="4"/>
        <v/>
      </c>
      <c r="G88" s="171"/>
      <c r="H88" s="172"/>
      <c r="I88" s="17"/>
    </row>
    <row r="89" spans="1:9" s="29" customFormat="1" ht="15.75" thickBot="1">
      <c r="A89" s="48"/>
      <c r="C89" s="47" t="s">
        <v>55</v>
      </c>
      <c r="D89" s="28"/>
      <c r="E89" s="78">
        <v>15</v>
      </c>
      <c r="F89" s="215" t="str">
        <f t="shared" si="4"/>
        <v>25 NOV - 29 NOV</v>
      </c>
      <c r="G89" s="216"/>
      <c r="H89" s="217"/>
      <c r="I89" s="79">
        <v>15</v>
      </c>
    </row>
    <row r="90" spans="1:9" ht="15">
      <c r="B90" s="25"/>
      <c r="C90" s="74" t="s">
        <v>53</v>
      </c>
      <c r="D90" s="25"/>
      <c r="E90" s="75">
        <v>1</v>
      </c>
      <c r="F90" s="76">
        <v>2</v>
      </c>
      <c r="G90" s="76">
        <v>4</v>
      </c>
      <c r="H90" s="76"/>
      <c r="I90" s="77"/>
    </row>
    <row r="91" spans="1:9" ht="15.75" thickBot="1">
      <c r="B91" s="25"/>
      <c r="C91" s="73" t="s">
        <v>54</v>
      </c>
      <c r="D91" s="25"/>
      <c r="E91" s="69">
        <v>1</v>
      </c>
      <c r="F91" s="70">
        <v>2</v>
      </c>
      <c r="G91" s="70"/>
      <c r="H91" s="70"/>
      <c r="I91" s="71"/>
    </row>
    <row r="92" spans="1:9" ht="15.75" thickBot="1"/>
    <row r="93" spans="1:9" ht="18" customHeight="1" thickBot="1">
      <c r="B93" s="72" t="s">
        <v>13</v>
      </c>
      <c r="C93" s="111" t="s">
        <v>59</v>
      </c>
      <c r="D93" s="112"/>
      <c r="E93" s="113"/>
      <c r="G93" s="186" t="s">
        <v>181</v>
      </c>
      <c r="H93" s="187"/>
      <c r="I93" s="188"/>
    </row>
    <row r="94" spans="1:9" ht="18" customHeight="1">
      <c r="A94" s="28"/>
      <c r="B94" s="114" t="s">
        <v>18</v>
      </c>
      <c r="C94" s="114" t="s">
        <v>26</v>
      </c>
      <c r="D94" s="115"/>
      <c r="E94" s="116"/>
      <c r="F94" s="4"/>
      <c r="G94" s="58">
        <v>1</v>
      </c>
      <c r="H94" s="150" t="s">
        <v>64</v>
      </c>
      <c r="I94" s="151"/>
    </row>
    <row r="95" spans="1:9" ht="18" customHeight="1">
      <c r="B95" s="107" t="s">
        <v>23</v>
      </c>
      <c r="C95" s="107" t="s">
        <v>32</v>
      </c>
      <c r="D95" s="108"/>
      <c r="E95" s="109"/>
      <c r="F95" s="4"/>
      <c r="G95" s="110">
        <v>2</v>
      </c>
      <c r="H95" s="152" t="s">
        <v>65</v>
      </c>
      <c r="I95" s="153"/>
    </row>
    <row r="96" spans="1:9" ht="18" customHeight="1">
      <c r="B96" s="107" t="s">
        <v>20</v>
      </c>
      <c r="C96" s="107" t="s">
        <v>31</v>
      </c>
      <c r="D96" s="108"/>
      <c r="E96" s="109"/>
      <c r="F96" s="29"/>
      <c r="G96" s="110">
        <v>3</v>
      </c>
      <c r="H96" s="152" t="s">
        <v>66</v>
      </c>
      <c r="I96" s="153"/>
    </row>
    <row r="97" spans="2:10" ht="18" customHeight="1">
      <c r="B97" s="107" t="s">
        <v>19</v>
      </c>
      <c r="C97" s="107" t="s">
        <v>27</v>
      </c>
      <c r="D97" s="108"/>
      <c r="E97" s="109"/>
      <c r="F97" s="29"/>
      <c r="G97" s="110">
        <v>4</v>
      </c>
      <c r="H97" s="152" t="s">
        <v>67</v>
      </c>
      <c r="I97" s="153"/>
    </row>
    <row r="98" spans="2:10" ht="18" customHeight="1">
      <c r="B98" s="107" t="s">
        <v>25</v>
      </c>
      <c r="C98" s="107" t="s">
        <v>30</v>
      </c>
      <c r="D98" s="108"/>
      <c r="E98" s="109"/>
      <c r="F98" s="29"/>
      <c r="G98" s="110">
        <v>5</v>
      </c>
      <c r="H98" s="152" t="s">
        <v>68</v>
      </c>
      <c r="I98" s="153"/>
    </row>
    <row r="99" spans="2:10" ht="18" customHeight="1">
      <c r="B99" s="107" t="s">
        <v>24</v>
      </c>
      <c r="C99" s="107" t="s">
        <v>29</v>
      </c>
      <c r="D99" s="108"/>
      <c r="E99" s="109"/>
      <c r="F99" s="29"/>
      <c r="G99" s="110">
        <v>6</v>
      </c>
      <c r="H99" s="152" t="s">
        <v>69</v>
      </c>
      <c r="I99" s="153"/>
      <c r="J99" s="29"/>
    </row>
    <row r="100" spans="2:10" ht="18" customHeight="1">
      <c r="B100" s="107" t="s">
        <v>21</v>
      </c>
      <c r="C100" s="107" t="s">
        <v>28</v>
      </c>
      <c r="D100" s="108"/>
      <c r="E100" s="109"/>
      <c r="F100" s="29"/>
      <c r="G100" s="110">
        <v>7</v>
      </c>
      <c r="H100" s="152" t="s">
        <v>70</v>
      </c>
      <c r="I100" s="153"/>
      <c r="J100" s="29"/>
    </row>
    <row r="101" spans="2:10" ht="18" customHeight="1">
      <c r="B101" s="107" t="s">
        <v>22</v>
      </c>
      <c r="C101" s="107" t="s">
        <v>33</v>
      </c>
      <c r="D101" s="108"/>
      <c r="E101" s="109"/>
      <c r="F101" s="29"/>
      <c r="G101" s="110">
        <v>8</v>
      </c>
      <c r="H101" s="152" t="s">
        <v>71</v>
      </c>
      <c r="I101" s="153"/>
      <c r="J101" s="29"/>
    </row>
    <row r="102" spans="2:10" ht="18" customHeight="1">
      <c r="B102" s="107">
        <v>9</v>
      </c>
      <c r="C102" s="107" t="s">
        <v>34</v>
      </c>
      <c r="D102" s="108"/>
      <c r="E102" s="109"/>
      <c r="F102" s="29"/>
      <c r="G102" s="110">
        <v>9</v>
      </c>
      <c r="H102" s="152" t="s">
        <v>72</v>
      </c>
      <c r="I102" s="153"/>
      <c r="J102" s="29"/>
    </row>
    <row r="103" spans="2:10" ht="18" customHeight="1">
      <c r="B103" s="107">
        <v>10</v>
      </c>
      <c r="C103" s="107" t="s">
        <v>35</v>
      </c>
      <c r="D103" s="108"/>
      <c r="E103" s="109"/>
      <c r="F103" s="29"/>
      <c r="G103" s="110">
        <v>10</v>
      </c>
      <c r="H103" s="152" t="s">
        <v>73</v>
      </c>
      <c r="I103" s="153"/>
      <c r="J103" s="29"/>
    </row>
    <row r="104" spans="2:10" ht="18" customHeight="1">
      <c r="B104" s="107">
        <v>11</v>
      </c>
      <c r="C104" s="107">
        <v>11</v>
      </c>
      <c r="D104" s="108"/>
      <c r="E104" s="109"/>
      <c r="F104" s="29"/>
      <c r="G104" s="110">
        <v>11</v>
      </c>
      <c r="H104" s="152" t="s">
        <v>74</v>
      </c>
      <c r="I104" s="153"/>
      <c r="J104" s="29"/>
    </row>
    <row r="105" spans="2:10" ht="18" customHeight="1">
      <c r="B105" s="107">
        <v>12</v>
      </c>
      <c r="C105" s="107">
        <v>12</v>
      </c>
      <c r="D105" s="108"/>
      <c r="E105" s="109"/>
      <c r="F105" s="29"/>
      <c r="G105" s="110">
        <v>12</v>
      </c>
      <c r="H105" s="152" t="s">
        <v>75</v>
      </c>
      <c r="I105" s="153"/>
      <c r="J105" s="25"/>
    </row>
    <row r="106" spans="2:10" ht="18" customHeight="1" thickBot="1">
      <c r="B106" s="118" t="s">
        <v>36</v>
      </c>
      <c r="C106" s="118" t="s">
        <v>36</v>
      </c>
      <c r="D106" s="119"/>
      <c r="E106" s="120"/>
      <c r="F106" s="29"/>
      <c r="G106" s="110">
        <v>13</v>
      </c>
      <c r="H106" s="152" t="s">
        <v>76</v>
      </c>
      <c r="I106" s="153"/>
      <c r="J106" s="25"/>
    </row>
    <row r="107" spans="2:10" ht="18" customHeight="1">
      <c r="D107" s="28"/>
      <c r="G107" s="110">
        <v>14</v>
      </c>
      <c r="H107" s="152" t="s">
        <v>77</v>
      </c>
      <c r="I107" s="153"/>
    </row>
    <row r="108" spans="2:10" ht="18" customHeight="1">
      <c r="D108" s="28"/>
      <c r="G108" s="110">
        <v>15</v>
      </c>
      <c r="H108" s="152" t="s">
        <v>78</v>
      </c>
      <c r="I108" s="153"/>
    </row>
    <row r="109" spans="2:10" ht="18" customHeight="1" thickBot="1">
      <c r="D109" s="28"/>
      <c r="G109" s="117">
        <v>16</v>
      </c>
      <c r="H109" s="154" t="s">
        <v>79</v>
      </c>
      <c r="I109" s="155"/>
      <c r="J109" s="4"/>
    </row>
    <row r="110" spans="2:10" ht="18" customHeight="1">
      <c r="B110" s="42" t="s">
        <v>56</v>
      </c>
      <c r="C110" s="42" t="s">
        <v>57</v>
      </c>
      <c r="J110" s="4"/>
    </row>
    <row r="111" spans="2:10" ht="18" customHeight="1">
      <c r="B111" s="42" t="s">
        <v>58</v>
      </c>
      <c r="C111" s="42" t="s">
        <v>5</v>
      </c>
      <c r="G111" s="25" t="s">
        <v>63</v>
      </c>
      <c r="J111" s="29"/>
    </row>
    <row r="112" spans="2:10" ht="18" customHeight="1">
      <c r="J112" s="29"/>
    </row>
    <row r="113" spans="10:10" ht="18" customHeight="1">
      <c r="J113" s="29"/>
    </row>
    <row r="114" spans="10:10" ht="18" customHeight="1">
      <c r="J114" s="29"/>
    </row>
    <row r="115" spans="10:10" ht="18" customHeight="1">
      <c r="J115" s="29"/>
    </row>
    <row r="116" spans="10:10" ht="18" customHeight="1">
      <c r="J116" s="29"/>
    </row>
    <row r="117" spans="10:10" ht="18" customHeight="1">
      <c r="J117" s="29"/>
    </row>
    <row r="118" spans="10:10" ht="18" customHeight="1">
      <c r="J118" s="29"/>
    </row>
    <row r="119" spans="10:10" ht="18" customHeight="1">
      <c r="J119" s="29"/>
    </row>
  </sheetData>
  <mergeCells count="78">
    <mergeCell ref="A80:A88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A67:A75"/>
    <mergeCell ref="F67:H67"/>
    <mergeCell ref="F68:H68"/>
    <mergeCell ref="F69:H69"/>
    <mergeCell ref="F70:H70"/>
    <mergeCell ref="F71:H71"/>
    <mergeCell ref="F72:H72"/>
    <mergeCell ref="F73:H73"/>
    <mergeCell ref="F89:H89"/>
    <mergeCell ref="G93:I93"/>
    <mergeCell ref="F61:H61"/>
    <mergeCell ref="F62:H62"/>
    <mergeCell ref="F74:H74"/>
    <mergeCell ref="F75:H75"/>
    <mergeCell ref="F76:H76"/>
    <mergeCell ref="F49:H49"/>
    <mergeCell ref="A53:A61"/>
    <mergeCell ref="F53:H53"/>
    <mergeCell ref="F54:H54"/>
    <mergeCell ref="F55:H55"/>
    <mergeCell ref="F56:H56"/>
    <mergeCell ref="F57:H57"/>
    <mergeCell ref="F58:H58"/>
    <mergeCell ref="F59:H59"/>
    <mergeCell ref="F60:H60"/>
    <mergeCell ref="A40:A48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36:H36"/>
    <mergeCell ref="F19:H19"/>
    <mergeCell ref="F20:H20"/>
    <mergeCell ref="F21:H21"/>
    <mergeCell ref="F22:H22"/>
    <mergeCell ref="F31:H31"/>
    <mergeCell ref="F32:H32"/>
    <mergeCell ref="F33:H33"/>
    <mergeCell ref="F34:H34"/>
    <mergeCell ref="F35:H35"/>
    <mergeCell ref="A26:A35"/>
    <mergeCell ref="F26:H26"/>
    <mergeCell ref="F27:H27"/>
    <mergeCell ref="F28:H28"/>
    <mergeCell ref="F29:H29"/>
    <mergeCell ref="F30:H30"/>
    <mergeCell ref="A10:B10"/>
    <mergeCell ref="F10:H10"/>
    <mergeCell ref="A12:A21"/>
    <mergeCell ref="F12:H12"/>
    <mergeCell ref="F13:H13"/>
    <mergeCell ref="F14:H14"/>
    <mergeCell ref="F15:H15"/>
    <mergeCell ref="F16:H16"/>
    <mergeCell ref="F17:H17"/>
    <mergeCell ref="F18:H18"/>
    <mergeCell ref="B8:C8"/>
    <mergeCell ref="E8:H8"/>
    <mergeCell ref="A1:I1"/>
    <mergeCell ref="E3:I3"/>
    <mergeCell ref="E4:I4"/>
    <mergeCell ref="E5:I5"/>
    <mergeCell ref="E6:I6"/>
  </mergeCells>
  <printOptions horizontalCentered="1" verticalCentered="1"/>
  <pageMargins left="0" right="0" top="0" bottom="0" header="0.31496062992125984" footer="0.31496062992125984"/>
  <pageSetup scale="44" orientation="portrait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70" zoomScaleNormal="70" workbookViewId="0">
      <pane xSplit="1" ySplit="16" topLeftCell="B41" activePane="bottomRight" state="frozen"/>
      <selection pane="topRight" activeCell="B1" sqref="B1"/>
      <selection pane="bottomLeft" activeCell="A4" sqref="A4"/>
      <selection pane="bottomRight" activeCell="B21" sqref="B21"/>
    </sheetView>
  </sheetViews>
  <sheetFormatPr baseColWidth="10" defaultRowHeight="15"/>
  <cols>
    <col min="2" max="2" width="38.140625" customWidth="1"/>
    <col min="3" max="3" width="13.42578125" style="6" customWidth="1"/>
    <col min="4" max="5" width="14.7109375" style="6" customWidth="1"/>
    <col min="6" max="6" width="40.28515625" style="6" customWidth="1"/>
    <col min="18" max="18" width="11.42578125" style="6"/>
    <col min="20" max="20" width="12.7109375" bestFit="1" customWidth="1"/>
  </cols>
  <sheetData>
    <row r="1" spans="1:7" ht="6" customHeight="1" thickBot="1"/>
    <row r="2" spans="1:7" ht="19.5" thickBot="1">
      <c r="B2" s="96" t="s">
        <v>45</v>
      </c>
      <c r="C2" s="43" t="s">
        <v>44</v>
      </c>
      <c r="D2" s="225" t="s">
        <v>46</v>
      </c>
      <c r="E2" s="226"/>
      <c r="G2" s="83" t="s">
        <v>49</v>
      </c>
    </row>
    <row r="3" spans="1:7" ht="15.75" thickBot="1">
      <c r="B3" s="40" t="s">
        <v>6</v>
      </c>
      <c r="C3" s="44" t="s">
        <v>42</v>
      </c>
      <c r="D3" s="44" t="s">
        <v>47</v>
      </c>
      <c r="E3" s="44" t="s">
        <v>48</v>
      </c>
    </row>
    <row r="4" spans="1:7">
      <c r="B4" s="34">
        <v>1</v>
      </c>
      <c r="C4" s="41">
        <v>0.15</v>
      </c>
      <c r="D4" s="84">
        <f>+$D$98*C4</f>
        <v>11.549999999999999</v>
      </c>
      <c r="E4" s="84">
        <f>+D4</f>
        <v>11.549999999999999</v>
      </c>
    </row>
    <row r="5" spans="1:7">
      <c r="B5" s="39">
        <f>+B4+1</f>
        <v>2</v>
      </c>
      <c r="C5" s="36">
        <v>0.2</v>
      </c>
      <c r="D5" s="85">
        <f t="shared" ref="D5:D11" si="0">+$D$98*C5</f>
        <v>15.4</v>
      </c>
      <c r="E5" s="85">
        <f>+D5+E4</f>
        <v>26.95</v>
      </c>
    </row>
    <row r="6" spans="1:7">
      <c r="B6" s="39">
        <f t="shared" ref="B6:B11" si="1">+B5+1</f>
        <v>3</v>
      </c>
      <c r="C6" s="36">
        <v>0.15</v>
      </c>
      <c r="D6" s="85">
        <f t="shared" si="0"/>
        <v>11.549999999999999</v>
      </c>
      <c r="E6" s="85">
        <f t="shared" ref="E6:E12" si="2">+D6+E5</f>
        <v>38.5</v>
      </c>
    </row>
    <row r="7" spans="1:7">
      <c r="B7" s="39">
        <f t="shared" si="1"/>
        <v>4</v>
      </c>
      <c r="C7" s="36">
        <v>0.3</v>
      </c>
      <c r="D7" s="85">
        <f t="shared" si="0"/>
        <v>23.099999999999998</v>
      </c>
      <c r="E7" s="85">
        <f t="shared" si="2"/>
        <v>61.599999999999994</v>
      </c>
    </row>
    <row r="8" spans="1:7">
      <c r="B8" s="39">
        <f t="shared" si="1"/>
        <v>5</v>
      </c>
      <c r="C8" s="36">
        <v>0.2</v>
      </c>
      <c r="D8" s="85">
        <f t="shared" si="0"/>
        <v>15.4</v>
      </c>
      <c r="E8" s="85">
        <f t="shared" si="2"/>
        <v>77</v>
      </c>
    </row>
    <row r="9" spans="1:7">
      <c r="B9" s="39">
        <f t="shared" si="1"/>
        <v>6</v>
      </c>
      <c r="C9" s="36"/>
      <c r="D9" s="85">
        <f t="shared" si="0"/>
        <v>0</v>
      </c>
      <c r="E9" s="85">
        <f t="shared" si="2"/>
        <v>77</v>
      </c>
    </row>
    <row r="10" spans="1:7">
      <c r="B10" s="39">
        <f t="shared" si="1"/>
        <v>7</v>
      </c>
      <c r="C10" s="36"/>
      <c r="D10" s="85">
        <f t="shared" si="0"/>
        <v>0</v>
      </c>
      <c r="E10" s="85">
        <f t="shared" si="2"/>
        <v>77</v>
      </c>
    </row>
    <row r="11" spans="1:7">
      <c r="B11" s="39">
        <f t="shared" si="1"/>
        <v>8</v>
      </c>
      <c r="C11" s="36"/>
      <c r="D11" s="85">
        <f t="shared" si="0"/>
        <v>0</v>
      </c>
      <c r="E11" s="85">
        <f t="shared" si="2"/>
        <v>77</v>
      </c>
    </row>
    <row r="12" spans="1:7" ht="15.75" thickBot="1">
      <c r="B12" s="35"/>
      <c r="C12" s="37"/>
      <c r="D12" s="86"/>
      <c r="E12" s="86">
        <f t="shared" si="2"/>
        <v>77</v>
      </c>
    </row>
    <row r="13" spans="1:7" ht="15.75" thickBot="1">
      <c r="B13" s="38" t="s">
        <v>43</v>
      </c>
      <c r="C13" s="87">
        <f>SUM(C4:C12)</f>
        <v>1</v>
      </c>
      <c r="D13" s="88">
        <f>SUM(D4:D12)</f>
        <v>77</v>
      </c>
      <c r="E13" s="45"/>
    </row>
    <row r="14" spans="1:7" ht="6" customHeight="1" thickBot="1"/>
    <row r="15" spans="1:7" ht="19.5" thickBot="1">
      <c r="A15" s="7"/>
      <c r="B15" s="7"/>
      <c r="C15" s="9"/>
      <c r="D15" s="220" t="s">
        <v>10</v>
      </c>
      <c r="E15" s="221"/>
      <c r="F15" s="9"/>
    </row>
    <row r="16" spans="1:7" ht="19.5" thickBot="1">
      <c r="A16" s="10" t="s">
        <v>7</v>
      </c>
      <c r="B16" s="10" t="s">
        <v>8</v>
      </c>
      <c r="C16" s="10" t="s">
        <v>16</v>
      </c>
      <c r="D16" s="11" t="s">
        <v>12</v>
      </c>
      <c r="E16" s="12" t="s">
        <v>11</v>
      </c>
      <c r="F16" s="13" t="s">
        <v>17</v>
      </c>
    </row>
    <row r="17" spans="1:6">
      <c r="A17" s="222">
        <v>1</v>
      </c>
      <c r="B17" s="121">
        <v>41505</v>
      </c>
      <c r="C17" s="99"/>
      <c r="D17" s="89">
        <f>+IF(C17="",1,"")</f>
        <v>1</v>
      </c>
      <c r="E17" s="90">
        <f>+D17</f>
        <v>1</v>
      </c>
      <c r="F17" s="18" t="s">
        <v>40</v>
      </c>
    </row>
    <row r="18" spans="1:6">
      <c r="A18" s="223"/>
      <c r="B18" s="122">
        <v>41506</v>
      </c>
      <c r="C18" s="100"/>
      <c r="D18" s="91">
        <f t="shared" ref="D18:D19" si="3">+IF(C18="",1,"")</f>
        <v>1</v>
      </c>
      <c r="E18" s="92">
        <f>IF(D18=1,D18+E17,E17)</f>
        <v>2</v>
      </c>
      <c r="F18" s="19"/>
    </row>
    <row r="19" spans="1:6">
      <c r="A19" s="223"/>
      <c r="B19" s="122">
        <v>41507</v>
      </c>
      <c r="C19" s="100"/>
      <c r="D19" s="91">
        <f t="shared" si="3"/>
        <v>1</v>
      </c>
      <c r="E19" s="92">
        <f t="shared" ref="E19" si="4">IF(D19=1,D19+E18,E18)</f>
        <v>3</v>
      </c>
      <c r="F19" s="19"/>
    </row>
    <row r="20" spans="1:6">
      <c r="A20" s="223"/>
      <c r="B20" s="122">
        <v>41508</v>
      </c>
      <c r="C20" s="100"/>
      <c r="D20" s="91">
        <f t="shared" ref="D20:D21" si="5">+IF(C20="",1,"")</f>
        <v>1</v>
      </c>
      <c r="E20" s="92">
        <f t="shared" ref="E20:E83" si="6">IF(D20=1,D20+E19,E19)</f>
        <v>4</v>
      </c>
      <c r="F20" s="19"/>
    </row>
    <row r="21" spans="1:6" ht="15.75" thickBot="1">
      <c r="A21" s="224"/>
      <c r="B21" s="123">
        <v>41509</v>
      </c>
      <c r="C21" s="100"/>
      <c r="D21" s="91">
        <f t="shared" si="5"/>
        <v>1</v>
      </c>
      <c r="E21" s="92">
        <f t="shared" si="6"/>
        <v>5</v>
      </c>
      <c r="F21" s="19"/>
    </row>
    <row r="22" spans="1:6">
      <c r="A22" s="222">
        <f>+A17+1</f>
        <v>2</v>
      </c>
      <c r="B22" s="121">
        <v>41512</v>
      </c>
      <c r="C22" s="99"/>
      <c r="D22" s="89">
        <f>+IF(C22="",1,"")</f>
        <v>1</v>
      </c>
      <c r="E22" s="90">
        <f t="shared" si="6"/>
        <v>6</v>
      </c>
      <c r="F22" s="18"/>
    </row>
    <row r="23" spans="1:6">
      <c r="A23" s="223"/>
      <c r="B23" s="122">
        <v>41513</v>
      </c>
      <c r="C23" s="100"/>
      <c r="D23" s="91">
        <f t="shared" ref="D23:D27" si="7">+IF(C23="",1,"")</f>
        <v>1</v>
      </c>
      <c r="E23" s="92">
        <f t="shared" si="6"/>
        <v>7</v>
      </c>
      <c r="F23" s="19"/>
    </row>
    <row r="24" spans="1:6">
      <c r="A24" s="223"/>
      <c r="B24" s="122">
        <v>41514</v>
      </c>
      <c r="C24" s="100"/>
      <c r="D24" s="91">
        <f t="shared" si="7"/>
        <v>1</v>
      </c>
      <c r="E24" s="92">
        <f t="shared" si="6"/>
        <v>8</v>
      </c>
      <c r="F24" s="19"/>
    </row>
    <row r="25" spans="1:6">
      <c r="A25" s="223"/>
      <c r="B25" s="122">
        <v>41515</v>
      </c>
      <c r="C25" s="100"/>
      <c r="D25" s="91">
        <f t="shared" si="7"/>
        <v>1</v>
      </c>
      <c r="E25" s="92">
        <f t="shared" si="6"/>
        <v>9</v>
      </c>
      <c r="F25" s="19"/>
    </row>
    <row r="26" spans="1:6" ht="15.75" thickBot="1">
      <c r="A26" s="224"/>
      <c r="B26" s="123">
        <v>41516</v>
      </c>
      <c r="C26" s="100"/>
      <c r="D26" s="91">
        <f t="shared" si="7"/>
        <v>1</v>
      </c>
      <c r="E26" s="92">
        <f t="shared" si="6"/>
        <v>10</v>
      </c>
      <c r="F26" s="19"/>
    </row>
    <row r="27" spans="1:6">
      <c r="A27" s="222">
        <f>+A22+1</f>
        <v>3</v>
      </c>
      <c r="B27" s="121">
        <v>41519</v>
      </c>
      <c r="C27" s="99"/>
      <c r="D27" s="89">
        <f t="shared" si="7"/>
        <v>1</v>
      </c>
      <c r="E27" s="90">
        <f t="shared" si="6"/>
        <v>11</v>
      </c>
      <c r="F27" s="18"/>
    </row>
    <row r="28" spans="1:6">
      <c r="A28" s="223"/>
      <c r="B28" s="122">
        <v>41520</v>
      </c>
      <c r="C28" s="100"/>
      <c r="D28" s="91">
        <f t="shared" ref="D28:D66" si="8">+IF(C28="",1,"")</f>
        <v>1</v>
      </c>
      <c r="E28" s="92">
        <f t="shared" si="6"/>
        <v>12</v>
      </c>
      <c r="F28" s="19"/>
    </row>
    <row r="29" spans="1:6">
      <c r="A29" s="223"/>
      <c r="B29" s="122">
        <v>41521</v>
      </c>
      <c r="C29" s="100"/>
      <c r="D29" s="91">
        <f t="shared" si="8"/>
        <v>1</v>
      </c>
      <c r="E29" s="92">
        <f t="shared" si="6"/>
        <v>13</v>
      </c>
      <c r="F29" s="19"/>
    </row>
    <row r="30" spans="1:6">
      <c r="A30" s="223"/>
      <c r="B30" s="122">
        <v>41522</v>
      </c>
      <c r="C30" s="100"/>
      <c r="D30" s="91">
        <f t="shared" si="8"/>
        <v>1</v>
      </c>
      <c r="E30" s="92">
        <f t="shared" si="6"/>
        <v>14</v>
      </c>
      <c r="F30" s="19"/>
    </row>
    <row r="31" spans="1:6" ht="15.75" thickBot="1">
      <c r="A31" s="224"/>
      <c r="B31" s="123">
        <v>41523</v>
      </c>
      <c r="C31" s="100"/>
      <c r="D31" s="91">
        <f t="shared" si="8"/>
        <v>1</v>
      </c>
      <c r="E31" s="92">
        <f t="shared" si="6"/>
        <v>15</v>
      </c>
      <c r="F31" s="19"/>
    </row>
    <row r="32" spans="1:6">
      <c r="A32" s="218">
        <f>+A27+1</f>
        <v>4</v>
      </c>
      <c r="B32" s="121">
        <v>41526</v>
      </c>
      <c r="C32" s="99"/>
      <c r="D32" s="89">
        <f t="shared" si="8"/>
        <v>1</v>
      </c>
      <c r="E32" s="90">
        <f t="shared" si="6"/>
        <v>16</v>
      </c>
      <c r="F32" s="18"/>
    </row>
    <row r="33" spans="1:6">
      <c r="A33" s="219"/>
      <c r="B33" s="122">
        <v>41527</v>
      </c>
      <c r="C33" s="100"/>
      <c r="D33" s="91">
        <f t="shared" si="8"/>
        <v>1</v>
      </c>
      <c r="E33" s="92">
        <f t="shared" si="6"/>
        <v>17</v>
      </c>
      <c r="F33" s="19"/>
    </row>
    <row r="34" spans="1:6">
      <c r="A34" s="219"/>
      <c r="B34" s="122">
        <v>41528</v>
      </c>
      <c r="C34" s="100"/>
      <c r="D34" s="91">
        <f t="shared" si="8"/>
        <v>1</v>
      </c>
      <c r="E34" s="92">
        <f t="shared" si="6"/>
        <v>18</v>
      </c>
      <c r="F34" s="19"/>
    </row>
    <row r="35" spans="1:6">
      <c r="A35" s="219"/>
      <c r="B35" s="122">
        <v>41529</v>
      </c>
      <c r="C35" s="100"/>
      <c r="D35" s="91">
        <f t="shared" si="8"/>
        <v>1</v>
      </c>
      <c r="E35" s="92">
        <f t="shared" si="6"/>
        <v>19</v>
      </c>
      <c r="F35" s="19"/>
    </row>
    <row r="36" spans="1:6" ht="15.75" thickBot="1">
      <c r="A36" s="219"/>
      <c r="B36" s="123">
        <v>41530</v>
      </c>
      <c r="C36" s="100"/>
      <c r="D36" s="91">
        <f t="shared" si="8"/>
        <v>1</v>
      </c>
      <c r="E36" s="92">
        <f t="shared" si="6"/>
        <v>20</v>
      </c>
      <c r="F36" s="19"/>
    </row>
    <row r="37" spans="1:6">
      <c r="A37" s="218">
        <f>+A32+1</f>
        <v>5</v>
      </c>
      <c r="B37" s="121">
        <v>41533</v>
      </c>
      <c r="C37" s="99" t="s">
        <v>9</v>
      </c>
      <c r="D37" s="89" t="str">
        <f t="shared" si="8"/>
        <v/>
      </c>
      <c r="E37" s="90">
        <f t="shared" si="6"/>
        <v>20</v>
      </c>
      <c r="F37" s="18"/>
    </row>
    <row r="38" spans="1:6">
      <c r="A38" s="219"/>
      <c r="B38" s="122">
        <v>41534</v>
      </c>
      <c r="C38" s="100"/>
      <c r="D38" s="91">
        <f t="shared" si="8"/>
        <v>1</v>
      </c>
      <c r="E38" s="92">
        <f t="shared" si="6"/>
        <v>21</v>
      </c>
      <c r="F38" s="19"/>
    </row>
    <row r="39" spans="1:6">
      <c r="A39" s="219"/>
      <c r="B39" s="122">
        <v>41535</v>
      </c>
      <c r="C39" s="100"/>
      <c r="D39" s="91">
        <f t="shared" si="8"/>
        <v>1</v>
      </c>
      <c r="E39" s="92">
        <f t="shared" si="6"/>
        <v>22</v>
      </c>
      <c r="F39" s="19"/>
    </row>
    <row r="40" spans="1:6">
      <c r="A40" s="219"/>
      <c r="B40" s="122">
        <v>41536</v>
      </c>
      <c r="C40" s="100"/>
      <c r="D40" s="91">
        <f t="shared" si="8"/>
        <v>1</v>
      </c>
      <c r="E40" s="92">
        <f t="shared" si="6"/>
        <v>23</v>
      </c>
      <c r="F40" s="19"/>
    </row>
    <row r="41" spans="1:6" ht="15.75" thickBot="1">
      <c r="A41" s="219"/>
      <c r="B41" s="123">
        <v>41537</v>
      </c>
      <c r="C41" s="100"/>
      <c r="D41" s="91">
        <f t="shared" si="8"/>
        <v>1</v>
      </c>
      <c r="E41" s="92">
        <f t="shared" si="6"/>
        <v>24</v>
      </c>
      <c r="F41" s="19"/>
    </row>
    <row r="42" spans="1:6">
      <c r="A42" s="222">
        <f>+A37+1</f>
        <v>6</v>
      </c>
      <c r="B42" s="121">
        <v>41540</v>
      </c>
      <c r="C42" s="99"/>
      <c r="D42" s="89">
        <f t="shared" si="8"/>
        <v>1</v>
      </c>
      <c r="E42" s="90">
        <f t="shared" si="6"/>
        <v>25</v>
      </c>
      <c r="F42" s="18"/>
    </row>
    <row r="43" spans="1:6">
      <c r="A43" s="223"/>
      <c r="B43" s="122">
        <v>41541</v>
      </c>
      <c r="C43" s="100"/>
      <c r="D43" s="91">
        <f t="shared" si="8"/>
        <v>1</v>
      </c>
      <c r="E43" s="92">
        <f t="shared" si="6"/>
        <v>26</v>
      </c>
      <c r="F43" s="19"/>
    </row>
    <row r="44" spans="1:6">
      <c r="A44" s="223"/>
      <c r="B44" s="122">
        <v>41542</v>
      </c>
      <c r="C44" s="100"/>
      <c r="D44" s="91">
        <f t="shared" si="8"/>
        <v>1</v>
      </c>
      <c r="E44" s="92">
        <f t="shared" si="6"/>
        <v>27</v>
      </c>
      <c r="F44" s="19"/>
    </row>
    <row r="45" spans="1:6">
      <c r="A45" s="223"/>
      <c r="B45" s="122">
        <v>41543</v>
      </c>
      <c r="C45" s="100"/>
      <c r="D45" s="91">
        <f t="shared" si="8"/>
        <v>1</v>
      </c>
      <c r="E45" s="92">
        <f t="shared" si="6"/>
        <v>28</v>
      </c>
      <c r="F45" s="19"/>
    </row>
    <row r="46" spans="1:6" ht="15.75" thickBot="1">
      <c r="A46" s="224"/>
      <c r="B46" s="123">
        <v>41544</v>
      </c>
      <c r="C46" s="100"/>
      <c r="D46" s="91">
        <f t="shared" si="8"/>
        <v>1</v>
      </c>
      <c r="E46" s="92">
        <f t="shared" si="6"/>
        <v>29</v>
      </c>
      <c r="F46" s="19"/>
    </row>
    <row r="47" spans="1:6">
      <c r="A47" s="218">
        <f>+A42+1</f>
        <v>7</v>
      </c>
      <c r="B47" s="121">
        <v>41547</v>
      </c>
      <c r="C47" s="99" t="s">
        <v>9</v>
      </c>
      <c r="D47" s="89" t="str">
        <f t="shared" si="8"/>
        <v/>
      </c>
      <c r="E47" s="90">
        <f t="shared" si="6"/>
        <v>29</v>
      </c>
      <c r="F47" s="18"/>
    </row>
    <row r="48" spans="1:6">
      <c r="A48" s="219"/>
      <c r="B48" s="122">
        <v>41548</v>
      </c>
      <c r="C48" s="100"/>
      <c r="D48" s="91">
        <f t="shared" si="8"/>
        <v>1</v>
      </c>
      <c r="E48" s="92">
        <f t="shared" si="6"/>
        <v>30</v>
      </c>
      <c r="F48" s="19"/>
    </row>
    <row r="49" spans="1:6">
      <c r="A49" s="219"/>
      <c r="B49" s="122">
        <v>41549</v>
      </c>
      <c r="C49" s="100"/>
      <c r="D49" s="91">
        <f t="shared" si="8"/>
        <v>1</v>
      </c>
      <c r="E49" s="92">
        <f t="shared" si="6"/>
        <v>31</v>
      </c>
      <c r="F49" s="19"/>
    </row>
    <row r="50" spans="1:6">
      <c r="A50" s="219"/>
      <c r="B50" s="122">
        <v>41550</v>
      </c>
      <c r="C50" s="100"/>
      <c r="D50" s="91">
        <f t="shared" si="8"/>
        <v>1</v>
      </c>
      <c r="E50" s="92">
        <f t="shared" si="6"/>
        <v>32</v>
      </c>
      <c r="F50" s="19"/>
    </row>
    <row r="51" spans="1:6" ht="15.75" thickBot="1">
      <c r="A51" s="219"/>
      <c r="B51" s="123">
        <v>41551</v>
      </c>
      <c r="C51" s="100"/>
      <c r="D51" s="91">
        <f t="shared" si="8"/>
        <v>1</v>
      </c>
      <c r="E51" s="92">
        <f t="shared" si="6"/>
        <v>33</v>
      </c>
      <c r="F51" s="19"/>
    </row>
    <row r="52" spans="1:6">
      <c r="A52" s="222">
        <f>+A47+1</f>
        <v>8</v>
      </c>
      <c r="B52" s="121">
        <v>41554</v>
      </c>
      <c r="C52" s="99"/>
      <c r="D52" s="89">
        <f t="shared" si="8"/>
        <v>1</v>
      </c>
      <c r="E52" s="90">
        <f t="shared" si="6"/>
        <v>34</v>
      </c>
      <c r="F52" s="18"/>
    </row>
    <row r="53" spans="1:6">
      <c r="A53" s="223"/>
      <c r="B53" s="122">
        <v>41555</v>
      </c>
      <c r="C53" s="100"/>
      <c r="D53" s="91">
        <f t="shared" si="8"/>
        <v>1</v>
      </c>
      <c r="E53" s="92">
        <f t="shared" si="6"/>
        <v>35</v>
      </c>
      <c r="F53" s="19"/>
    </row>
    <row r="54" spans="1:6">
      <c r="A54" s="223"/>
      <c r="B54" s="122">
        <v>41556</v>
      </c>
      <c r="C54" s="100"/>
      <c r="D54" s="91">
        <f t="shared" si="8"/>
        <v>1</v>
      </c>
      <c r="E54" s="92">
        <f t="shared" si="6"/>
        <v>36</v>
      </c>
      <c r="F54" s="19"/>
    </row>
    <row r="55" spans="1:6">
      <c r="A55" s="223"/>
      <c r="B55" s="122">
        <v>41557</v>
      </c>
      <c r="C55" s="100"/>
      <c r="D55" s="91">
        <f t="shared" si="8"/>
        <v>1</v>
      </c>
      <c r="E55" s="92">
        <f t="shared" si="6"/>
        <v>37</v>
      </c>
      <c r="F55" s="19"/>
    </row>
    <row r="56" spans="1:6" ht="15.75" thickBot="1">
      <c r="A56" s="224"/>
      <c r="B56" s="123">
        <v>41558</v>
      </c>
      <c r="C56" s="100"/>
      <c r="D56" s="91">
        <f t="shared" si="8"/>
        <v>1</v>
      </c>
      <c r="E56" s="92">
        <f t="shared" si="6"/>
        <v>38</v>
      </c>
      <c r="F56" s="19"/>
    </row>
    <row r="57" spans="1:6">
      <c r="A57" s="218">
        <f>+A52+1</f>
        <v>9</v>
      </c>
      <c r="B57" s="121">
        <v>41561</v>
      </c>
      <c r="C57" s="99"/>
      <c r="D57" s="89">
        <f t="shared" si="8"/>
        <v>1</v>
      </c>
      <c r="E57" s="90">
        <f t="shared" si="6"/>
        <v>39</v>
      </c>
      <c r="F57" s="18"/>
    </row>
    <row r="58" spans="1:6">
      <c r="A58" s="219"/>
      <c r="B58" s="122">
        <v>41562</v>
      </c>
      <c r="C58" s="100"/>
      <c r="D58" s="91">
        <f t="shared" si="8"/>
        <v>1</v>
      </c>
      <c r="E58" s="92">
        <f t="shared" si="6"/>
        <v>40</v>
      </c>
      <c r="F58" s="19"/>
    </row>
    <row r="59" spans="1:6">
      <c r="A59" s="219"/>
      <c r="B59" s="122">
        <v>41563</v>
      </c>
      <c r="C59" s="100"/>
      <c r="D59" s="91">
        <f t="shared" si="8"/>
        <v>1</v>
      </c>
      <c r="E59" s="92">
        <f t="shared" si="6"/>
        <v>41</v>
      </c>
      <c r="F59" s="19"/>
    </row>
    <row r="60" spans="1:6">
      <c r="A60" s="219"/>
      <c r="B60" s="122">
        <v>41564</v>
      </c>
      <c r="C60" s="100"/>
      <c r="D60" s="91">
        <f t="shared" si="8"/>
        <v>1</v>
      </c>
      <c r="E60" s="92">
        <f t="shared" si="6"/>
        <v>42</v>
      </c>
      <c r="F60" s="19"/>
    </row>
    <row r="61" spans="1:6" ht="15.75" thickBot="1">
      <c r="A61" s="219"/>
      <c r="B61" s="123">
        <v>41565</v>
      </c>
      <c r="C61" s="100"/>
      <c r="D61" s="91">
        <f t="shared" si="8"/>
        <v>1</v>
      </c>
      <c r="E61" s="92">
        <f t="shared" si="6"/>
        <v>43</v>
      </c>
      <c r="F61" s="19"/>
    </row>
    <row r="62" spans="1:6">
      <c r="A62" s="222">
        <f>+A57+1</f>
        <v>10</v>
      </c>
      <c r="B62" s="121">
        <v>41568</v>
      </c>
      <c r="C62" s="99"/>
      <c r="D62" s="89">
        <f t="shared" si="8"/>
        <v>1</v>
      </c>
      <c r="E62" s="90">
        <f t="shared" si="6"/>
        <v>44</v>
      </c>
      <c r="F62" s="18"/>
    </row>
    <row r="63" spans="1:6">
      <c r="A63" s="223"/>
      <c r="B63" s="122">
        <v>41569</v>
      </c>
      <c r="C63" s="100"/>
      <c r="D63" s="91">
        <f t="shared" si="8"/>
        <v>1</v>
      </c>
      <c r="E63" s="92">
        <f t="shared" si="6"/>
        <v>45</v>
      </c>
      <c r="F63" s="19"/>
    </row>
    <row r="64" spans="1:6">
      <c r="A64" s="223"/>
      <c r="B64" s="122">
        <v>41570</v>
      </c>
      <c r="C64" s="100"/>
      <c r="D64" s="91">
        <f t="shared" si="8"/>
        <v>1</v>
      </c>
      <c r="E64" s="92">
        <f t="shared" si="6"/>
        <v>46</v>
      </c>
      <c r="F64" s="19"/>
    </row>
    <row r="65" spans="1:6">
      <c r="A65" s="223"/>
      <c r="B65" s="122">
        <v>41571</v>
      </c>
      <c r="C65" s="100"/>
      <c r="D65" s="91">
        <f t="shared" si="8"/>
        <v>1</v>
      </c>
      <c r="E65" s="92">
        <f t="shared" si="6"/>
        <v>47</v>
      </c>
      <c r="F65" s="19"/>
    </row>
    <row r="66" spans="1:6" ht="15.75" thickBot="1">
      <c r="A66" s="224"/>
      <c r="B66" s="123">
        <v>41572</v>
      </c>
      <c r="C66" s="100"/>
      <c r="D66" s="91">
        <f t="shared" si="8"/>
        <v>1</v>
      </c>
      <c r="E66" s="92">
        <f t="shared" si="6"/>
        <v>48</v>
      </c>
      <c r="F66" s="19"/>
    </row>
    <row r="67" spans="1:6">
      <c r="A67" s="218">
        <f>+A62+1</f>
        <v>11</v>
      </c>
      <c r="B67" s="121">
        <v>41575</v>
      </c>
      <c r="C67" s="99"/>
      <c r="D67" s="89">
        <f t="shared" ref="D67:D76" si="9">+IF(C67="",1,"")</f>
        <v>1</v>
      </c>
      <c r="E67" s="90">
        <f t="shared" si="6"/>
        <v>49</v>
      </c>
      <c r="F67" s="18"/>
    </row>
    <row r="68" spans="1:6">
      <c r="A68" s="219"/>
      <c r="B68" s="122">
        <v>41576</v>
      </c>
      <c r="C68" s="100"/>
      <c r="D68" s="91">
        <f t="shared" si="9"/>
        <v>1</v>
      </c>
      <c r="E68" s="92">
        <f t="shared" si="6"/>
        <v>50</v>
      </c>
      <c r="F68" s="19"/>
    </row>
    <row r="69" spans="1:6">
      <c r="A69" s="219"/>
      <c r="B69" s="122">
        <v>41577</v>
      </c>
      <c r="C69" s="101"/>
      <c r="D69" s="91">
        <f t="shared" si="9"/>
        <v>1</v>
      </c>
      <c r="E69" s="92">
        <f t="shared" si="6"/>
        <v>51</v>
      </c>
      <c r="F69" s="19"/>
    </row>
    <row r="70" spans="1:6">
      <c r="A70" s="219"/>
      <c r="B70" s="122">
        <v>41578</v>
      </c>
      <c r="C70" s="100"/>
      <c r="D70" s="124">
        <f t="shared" si="9"/>
        <v>1</v>
      </c>
      <c r="E70" s="92">
        <f t="shared" si="6"/>
        <v>52</v>
      </c>
      <c r="F70" s="19"/>
    </row>
    <row r="71" spans="1:6" ht="15.75" thickBot="1">
      <c r="A71" s="219"/>
      <c r="B71" s="123">
        <v>41579</v>
      </c>
      <c r="C71" s="103"/>
      <c r="D71" s="104">
        <f t="shared" si="9"/>
        <v>1</v>
      </c>
      <c r="E71" s="92">
        <f t="shared" si="6"/>
        <v>53</v>
      </c>
      <c r="F71" s="19"/>
    </row>
    <row r="72" spans="1:6">
      <c r="A72" s="222">
        <f>+A67+1</f>
        <v>12</v>
      </c>
      <c r="B72" s="121">
        <v>41582</v>
      </c>
      <c r="C72" s="99"/>
      <c r="D72" s="89">
        <f t="shared" si="9"/>
        <v>1</v>
      </c>
      <c r="E72" s="90">
        <f t="shared" si="6"/>
        <v>54</v>
      </c>
      <c r="F72" s="18"/>
    </row>
    <row r="73" spans="1:6">
      <c r="A73" s="223"/>
      <c r="B73" s="122">
        <v>41583</v>
      </c>
      <c r="C73" s="100"/>
      <c r="D73" s="91">
        <f t="shared" si="9"/>
        <v>1</v>
      </c>
      <c r="E73" s="92">
        <f t="shared" si="6"/>
        <v>55</v>
      </c>
      <c r="F73" s="19"/>
    </row>
    <row r="74" spans="1:6">
      <c r="A74" s="223"/>
      <c r="B74" s="122">
        <v>41584</v>
      </c>
      <c r="C74" s="100"/>
      <c r="D74" s="91">
        <f t="shared" si="9"/>
        <v>1</v>
      </c>
      <c r="E74" s="92">
        <f t="shared" si="6"/>
        <v>56</v>
      </c>
      <c r="F74" s="19"/>
    </row>
    <row r="75" spans="1:6">
      <c r="A75" s="223"/>
      <c r="B75" s="122">
        <v>41585</v>
      </c>
      <c r="C75" s="100"/>
      <c r="D75" s="91">
        <f t="shared" si="9"/>
        <v>1</v>
      </c>
      <c r="E75" s="92">
        <f t="shared" si="6"/>
        <v>57</v>
      </c>
      <c r="F75" s="19"/>
    </row>
    <row r="76" spans="1:6" ht="15.75" thickBot="1">
      <c r="A76" s="224"/>
      <c r="B76" s="123">
        <v>41586</v>
      </c>
      <c r="C76" s="100"/>
      <c r="D76" s="91">
        <f t="shared" si="9"/>
        <v>1</v>
      </c>
      <c r="E76" s="92">
        <f t="shared" si="6"/>
        <v>58</v>
      </c>
      <c r="F76" s="19"/>
    </row>
    <row r="77" spans="1:6">
      <c r="A77" s="222">
        <f>+A72+1</f>
        <v>13</v>
      </c>
      <c r="B77" s="121">
        <v>41589</v>
      </c>
      <c r="C77" s="99"/>
      <c r="D77" s="89">
        <f t="shared" ref="D77:D86" si="10">+IF(C77="",1,"")</f>
        <v>1</v>
      </c>
      <c r="E77" s="90">
        <f t="shared" si="6"/>
        <v>59</v>
      </c>
      <c r="F77" s="18"/>
    </row>
    <row r="78" spans="1:6">
      <c r="A78" s="223"/>
      <c r="B78" s="122">
        <v>41590</v>
      </c>
      <c r="C78" s="100"/>
      <c r="D78" s="91">
        <f t="shared" si="10"/>
        <v>1</v>
      </c>
      <c r="E78" s="92">
        <f t="shared" si="6"/>
        <v>60</v>
      </c>
      <c r="F78" s="19"/>
    </row>
    <row r="79" spans="1:6">
      <c r="A79" s="223"/>
      <c r="B79" s="122">
        <v>41591</v>
      </c>
      <c r="C79" s="100"/>
      <c r="D79" s="91">
        <f t="shared" si="10"/>
        <v>1</v>
      </c>
      <c r="E79" s="92">
        <f t="shared" si="6"/>
        <v>61</v>
      </c>
      <c r="F79" s="19"/>
    </row>
    <row r="80" spans="1:6">
      <c r="A80" s="223"/>
      <c r="B80" s="122">
        <v>41592</v>
      </c>
      <c r="C80" s="100"/>
      <c r="D80" s="91">
        <f t="shared" si="10"/>
        <v>1</v>
      </c>
      <c r="E80" s="92">
        <f t="shared" si="6"/>
        <v>62</v>
      </c>
      <c r="F80" s="19"/>
    </row>
    <row r="81" spans="1:6" ht="15.75" thickBot="1">
      <c r="A81" s="224"/>
      <c r="B81" s="123">
        <v>41593</v>
      </c>
      <c r="C81" s="100"/>
      <c r="D81" s="91">
        <f t="shared" si="10"/>
        <v>1</v>
      </c>
      <c r="E81" s="92">
        <f t="shared" si="6"/>
        <v>63</v>
      </c>
      <c r="F81" s="19"/>
    </row>
    <row r="82" spans="1:6">
      <c r="A82" s="222">
        <f>+A77+1</f>
        <v>14</v>
      </c>
      <c r="B82" s="121">
        <v>41596</v>
      </c>
      <c r="C82" s="34" t="s">
        <v>9</v>
      </c>
      <c r="D82" s="89" t="str">
        <f t="shared" si="10"/>
        <v/>
      </c>
      <c r="E82" s="90">
        <f t="shared" si="6"/>
        <v>63</v>
      </c>
      <c r="F82" s="18"/>
    </row>
    <row r="83" spans="1:6">
      <c r="A83" s="223"/>
      <c r="B83" s="122">
        <v>41597</v>
      </c>
      <c r="C83" s="103"/>
      <c r="D83" s="91">
        <f t="shared" si="10"/>
        <v>1</v>
      </c>
      <c r="E83" s="92">
        <f t="shared" si="6"/>
        <v>64</v>
      </c>
      <c r="F83" s="19"/>
    </row>
    <row r="84" spans="1:6">
      <c r="A84" s="223"/>
      <c r="B84" s="122">
        <v>41598</v>
      </c>
      <c r="C84" s="100"/>
      <c r="D84" s="91">
        <f t="shared" si="10"/>
        <v>1</v>
      </c>
      <c r="E84" s="92">
        <f t="shared" ref="E84:E96" si="11">IF(D84=1,D84+E83,E83)</f>
        <v>65</v>
      </c>
      <c r="F84" s="19"/>
    </row>
    <row r="85" spans="1:6">
      <c r="A85" s="223"/>
      <c r="B85" s="122">
        <v>41599</v>
      </c>
      <c r="C85" s="100"/>
      <c r="D85" s="91">
        <f t="shared" si="10"/>
        <v>1</v>
      </c>
      <c r="E85" s="92">
        <f t="shared" si="11"/>
        <v>66</v>
      </c>
      <c r="F85" s="19"/>
    </row>
    <row r="86" spans="1:6" ht="15.75" thickBot="1">
      <c r="A86" s="224"/>
      <c r="B86" s="123">
        <v>41600</v>
      </c>
      <c r="C86" s="100"/>
      <c r="D86" s="91">
        <f t="shared" si="10"/>
        <v>1</v>
      </c>
      <c r="E86" s="92">
        <f t="shared" si="11"/>
        <v>67</v>
      </c>
      <c r="F86" s="19"/>
    </row>
    <row r="87" spans="1:6">
      <c r="A87" s="222">
        <f>+A82+1</f>
        <v>15</v>
      </c>
      <c r="B87" s="121">
        <v>41603</v>
      </c>
      <c r="C87" s="99"/>
      <c r="D87" s="89">
        <f t="shared" ref="D87:D96" si="12">+IF(C87="",1,"")</f>
        <v>1</v>
      </c>
      <c r="E87" s="90">
        <f t="shared" si="11"/>
        <v>68</v>
      </c>
      <c r="F87" s="18"/>
    </row>
    <row r="88" spans="1:6">
      <c r="A88" s="223"/>
      <c r="B88" s="122">
        <v>41604</v>
      </c>
      <c r="C88" s="100"/>
      <c r="D88" s="91">
        <f t="shared" si="12"/>
        <v>1</v>
      </c>
      <c r="E88" s="92">
        <f t="shared" si="11"/>
        <v>69</v>
      </c>
      <c r="F88" s="19"/>
    </row>
    <row r="89" spans="1:6">
      <c r="A89" s="223"/>
      <c r="B89" s="122">
        <v>41605</v>
      </c>
      <c r="C89" s="100"/>
      <c r="D89" s="91">
        <f t="shared" si="12"/>
        <v>1</v>
      </c>
      <c r="E89" s="92">
        <f t="shared" si="11"/>
        <v>70</v>
      </c>
      <c r="F89" s="19"/>
    </row>
    <row r="90" spans="1:6">
      <c r="A90" s="223"/>
      <c r="B90" s="122">
        <v>41606</v>
      </c>
      <c r="C90" s="100"/>
      <c r="D90" s="91">
        <f t="shared" si="12"/>
        <v>1</v>
      </c>
      <c r="E90" s="92">
        <f t="shared" si="11"/>
        <v>71</v>
      </c>
      <c r="F90" s="19"/>
    </row>
    <row r="91" spans="1:6" ht="15.75" thickBot="1">
      <c r="A91" s="224"/>
      <c r="B91" s="123">
        <v>41607</v>
      </c>
      <c r="C91" s="102"/>
      <c r="D91" s="93">
        <f t="shared" si="12"/>
        <v>1</v>
      </c>
      <c r="E91" s="94">
        <f t="shared" si="11"/>
        <v>72</v>
      </c>
      <c r="F91" s="20"/>
    </row>
    <row r="92" spans="1:6">
      <c r="A92" s="222">
        <f>+A87+1</f>
        <v>16</v>
      </c>
      <c r="B92" s="121">
        <v>41610</v>
      </c>
      <c r="C92" s="103"/>
      <c r="D92" s="104">
        <f t="shared" si="12"/>
        <v>1</v>
      </c>
      <c r="E92" s="105">
        <f t="shared" si="11"/>
        <v>73</v>
      </c>
      <c r="F92" s="106"/>
    </row>
    <row r="93" spans="1:6">
      <c r="A93" s="223"/>
      <c r="B93" s="122">
        <v>41611</v>
      </c>
      <c r="C93" s="100"/>
      <c r="D93" s="91">
        <f t="shared" si="12"/>
        <v>1</v>
      </c>
      <c r="E93" s="92">
        <f t="shared" si="11"/>
        <v>74</v>
      </c>
      <c r="F93" s="19"/>
    </row>
    <row r="94" spans="1:6">
      <c r="A94" s="223"/>
      <c r="B94" s="122">
        <v>41612</v>
      </c>
      <c r="C94" s="100"/>
      <c r="D94" s="91">
        <f t="shared" si="12"/>
        <v>1</v>
      </c>
      <c r="E94" s="92">
        <f t="shared" si="11"/>
        <v>75</v>
      </c>
      <c r="F94" s="19"/>
    </row>
    <row r="95" spans="1:6">
      <c r="A95" s="223"/>
      <c r="B95" s="122">
        <v>41613</v>
      </c>
      <c r="C95" s="100"/>
      <c r="D95" s="91">
        <f t="shared" si="12"/>
        <v>1</v>
      </c>
      <c r="E95" s="92">
        <f t="shared" si="11"/>
        <v>76</v>
      </c>
      <c r="F95" s="19"/>
    </row>
    <row r="96" spans="1:6" ht="15.75" thickBot="1">
      <c r="A96" s="224"/>
      <c r="B96" s="123">
        <v>41614</v>
      </c>
      <c r="C96" s="102"/>
      <c r="D96" s="93">
        <f t="shared" si="12"/>
        <v>1</v>
      </c>
      <c r="E96" s="94">
        <f t="shared" si="11"/>
        <v>77</v>
      </c>
      <c r="F96" s="20" t="s">
        <v>39</v>
      </c>
    </row>
    <row r="97" spans="3:4" ht="15.75" thickBot="1"/>
    <row r="98" spans="3:4" ht="15.75" thickBot="1">
      <c r="C98" s="32" t="s">
        <v>41</v>
      </c>
      <c r="D98" s="95">
        <f>SUM(D17:D96)</f>
        <v>77</v>
      </c>
    </row>
  </sheetData>
  <mergeCells count="18">
    <mergeCell ref="A22:A26"/>
    <mergeCell ref="A27:A31"/>
    <mergeCell ref="A32:A36"/>
    <mergeCell ref="D15:E15"/>
    <mergeCell ref="A87:A91"/>
    <mergeCell ref="A92:A96"/>
    <mergeCell ref="D2:E2"/>
    <mergeCell ref="A67:A71"/>
    <mergeCell ref="A72:A76"/>
    <mergeCell ref="A77:A81"/>
    <mergeCell ref="A82:A86"/>
    <mergeCell ref="A37:A41"/>
    <mergeCell ref="A42:A46"/>
    <mergeCell ref="A47:A51"/>
    <mergeCell ref="A52:A56"/>
    <mergeCell ref="A57:A61"/>
    <mergeCell ref="A62:A66"/>
    <mergeCell ref="A17:A21"/>
  </mergeCells>
  <pageMargins left="0.70866141732283472" right="0.70866141732283472" top="0.74803149606299213" bottom="0.74803149606299213" header="0.31496062992125984" footer="0.31496062992125984"/>
  <pageSetup scale="67" fitToHeight="2"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Gestión Legislación</vt:lpstr>
      <vt:lpstr>Gestión Protecciones Ind</vt:lpstr>
      <vt:lpstr>Gestión Protecciones</vt:lpstr>
      <vt:lpstr>Gestión Instalaciones</vt:lpstr>
      <vt:lpstr>GUÍAS CALENDARIOS AGO-DIC 2013</vt:lpstr>
      <vt:lpstr>'Gestión Instalaciones'!Área_de_impresión</vt:lpstr>
      <vt:lpstr>'Gestión Legislación'!Área_de_impresión</vt:lpstr>
      <vt:lpstr>'Gestión Protecciones'!Área_de_impresión</vt:lpstr>
      <vt:lpstr>'Gestión Protecciones Ind'!Área_de_impresión</vt:lpstr>
      <vt:lpstr>'GUÍAS CALENDARIOS AGO-DIC 2013'!Área_de_impresión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2014-05-08T16:44:31Z</dcterms:modified>
</cp:coreProperties>
</file>